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95" activeTab="0"/>
  </bookViews>
  <sheets>
    <sheet name="結果" sheetId="1" r:id="rId1"/>
  </sheets>
  <definedNames>
    <definedName name="_xlnm.Print_Area" localSheetId="0">'結果'!$A$1:$BW$174</definedName>
  </definedNames>
  <calcPr fullCalcOnLoad="1"/>
</workbook>
</file>

<file path=xl/sharedStrings.xml><?xml version="1.0" encoding="utf-8"?>
<sst xmlns="http://schemas.openxmlformats.org/spreadsheetml/2006/main" count="724" uniqueCount="267">
  <si>
    <t>B2</t>
  </si>
  <si>
    <t>D2</t>
  </si>
  <si>
    <t>男子初心者Ｃ</t>
  </si>
  <si>
    <t>男子初心者Ｄ</t>
  </si>
  <si>
    <t>女子２部優勝</t>
  </si>
  <si>
    <t>女子２部準優勝</t>
  </si>
  <si>
    <t>1</t>
  </si>
  <si>
    <t>2</t>
  </si>
  <si>
    <t>4</t>
  </si>
  <si>
    <t>得</t>
  </si>
  <si>
    <t>男子初心者Ａ</t>
  </si>
  <si>
    <t>男子初心者Ｂ</t>
  </si>
  <si>
    <t>TEAMBLOWIN</t>
  </si>
  <si>
    <t>順位</t>
  </si>
  <si>
    <t>(勝敗)</t>
  </si>
  <si>
    <t>川之江クラブ</t>
  </si>
  <si>
    <t>勝敗</t>
  </si>
  <si>
    <t>得失ｾｯﾄ</t>
  </si>
  <si>
    <t>得失点</t>
  </si>
  <si>
    <t>勝</t>
  </si>
  <si>
    <t>敗</t>
  </si>
  <si>
    <t>失</t>
  </si>
  <si>
    <t>差</t>
  </si>
  <si>
    <t>男子初心者優勝</t>
  </si>
  <si>
    <t>男子初心者準優勝</t>
  </si>
  <si>
    <t>勝</t>
  </si>
  <si>
    <t>得</t>
  </si>
  <si>
    <t>タイム</t>
  </si>
  <si>
    <t>女子初心者</t>
  </si>
  <si>
    <t>大西博文</t>
  </si>
  <si>
    <t>信藤潤一郎</t>
  </si>
  <si>
    <t>今井康浩</t>
  </si>
  <si>
    <t>曽我部雅勝</t>
  </si>
  <si>
    <t>男子２部決勝リーグ</t>
  </si>
  <si>
    <t>鈴木秀明</t>
  </si>
  <si>
    <t>新宮ﾊﾞﾄﾞ同好会</t>
  </si>
  <si>
    <t>男子４部予選リーグ</t>
  </si>
  <si>
    <t>鈴木貴</t>
  </si>
  <si>
    <t>高木政明</t>
  </si>
  <si>
    <t>田中隆司</t>
  </si>
  <si>
    <t>石川英輝</t>
  </si>
  <si>
    <t>谷澤玲子</t>
  </si>
  <si>
    <t>土居中</t>
  </si>
  <si>
    <t>男子４部決勝トーナメント</t>
  </si>
  <si>
    <t>男子初心者予選リーグ</t>
  </si>
  <si>
    <t>日興ｸﾗﾌﾞ</t>
  </si>
  <si>
    <t>女子３部決勝リーグ</t>
  </si>
  <si>
    <t>D1</t>
  </si>
  <si>
    <t>A1</t>
  </si>
  <si>
    <t>B1</t>
  </si>
  <si>
    <t>C1</t>
  </si>
  <si>
    <t>男子初心者決勝トーナメント</t>
  </si>
  <si>
    <t>男子２部 優勝</t>
  </si>
  <si>
    <t>男子３部 優勝</t>
  </si>
  <si>
    <t>男子４部 優勝</t>
  </si>
  <si>
    <t>男子初心者 優勝</t>
  </si>
  <si>
    <t>女子２部 優勝</t>
  </si>
  <si>
    <t>女子３部 優勝</t>
  </si>
  <si>
    <t>女子４部 優勝</t>
  </si>
  <si>
    <t>女子初心者 優勝</t>
  </si>
  <si>
    <t>男子２部 準優勝</t>
  </si>
  <si>
    <t>男子３部 準優勝</t>
  </si>
  <si>
    <t>男子４部 準優勝</t>
  </si>
  <si>
    <t>男子初心者 準優勝</t>
  </si>
  <si>
    <t>女子３部 準優勝</t>
  </si>
  <si>
    <t>女子４部 準優勝</t>
  </si>
  <si>
    <t>女子初心者 準優勝</t>
  </si>
  <si>
    <t>キケン</t>
  </si>
  <si>
    <t>尾崎健二</t>
  </si>
  <si>
    <t>ｱｽﾃｨｽ</t>
  </si>
  <si>
    <t>曽我部恭平</t>
  </si>
  <si>
    <t>土居中OB</t>
  </si>
  <si>
    <t>近藤康太</t>
  </si>
  <si>
    <t>阿部一輝</t>
  </si>
  <si>
    <t>土居ｸﾗﾌﾞ</t>
  </si>
  <si>
    <t>森勇気</t>
  </si>
  <si>
    <t>長原芽美</t>
  </si>
  <si>
    <t>酒商ながはら</t>
  </si>
  <si>
    <t>薦田あかね</t>
  </si>
  <si>
    <t>深貝靖</t>
  </si>
  <si>
    <t>丹下治代</t>
  </si>
  <si>
    <t>花金ｸﾗﾌﾞ</t>
  </si>
  <si>
    <t>宮内富子</t>
  </si>
  <si>
    <t>藤田小百合</t>
  </si>
  <si>
    <t>阿部一恵</t>
  </si>
  <si>
    <t>合田晃友</t>
  </si>
  <si>
    <t>石川澄広</t>
  </si>
  <si>
    <t>藤田晋也</t>
  </si>
  <si>
    <t>トーヨ</t>
  </si>
  <si>
    <t>国武哲則</t>
  </si>
  <si>
    <t>保子尚毅</t>
  </si>
  <si>
    <t>土居中学校</t>
  </si>
  <si>
    <t>林力也</t>
  </si>
  <si>
    <t>芥川和彦</t>
  </si>
  <si>
    <t>高橋和宏</t>
  </si>
  <si>
    <t>ぜんざい侍</t>
  </si>
  <si>
    <t>河村拓哉</t>
  </si>
  <si>
    <t>稲葉博喜</t>
  </si>
  <si>
    <t>郭</t>
  </si>
  <si>
    <t>石村雅俊</t>
  </si>
  <si>
    <t>神野叶</t>
  </si>
  <si>
    <t>三島高校</t>
  </si>
  <si>
    <t>宮内天士</t>
  </si>
  <si>
    <t>白田裕士</t>
  </si>
  <si>
    <t>白石朋也</t>
  </si>
  <si>
    <t>河端駿希</t>
  </si>
  <si>
    <t>土居高校</t>
  </si>
  <si>
    <t>眞鍋直樹</t>
  </si>
  <si>
    <t>土居中</t>
  </si>
  <si>
    <t>渡邊裕哉</t>
  </si>
  <si>
    <t>高石脩太</t>
  </si>
  <si>
    <t>田村勇人</t>
  </si>
  <si>
    <t>神野徹</t>
  </si>
  <si>
    <t>ビギナー</t>
  </si>
  <si>
    <t>近藤すみ代</t>
  </si>
  <si>
    <t>秦宏樹</t>
  </si>
  <si>
    <t>横山昴成</t>
  </si>
  <si>
    <t>葛城梨乃</t>
  </si>
  <si>
    <t>野崎達也</t>
  </si>
  <si>
    <t>松原孝介</t>
  </si>
  <si>
    <t>山本真聖</t>
  </si>
  <si>
    <t>合田清彦</t>
  </si>
  <si>
    <t>中山大輔</t>
  </si>
  <si>
    <t>安部正浩</t>
  </si>
  <si>
    <t>鈴木康格</t>
  </si>
  <si>
    <t>藤原慎也</t>
  </si>
  <si>
    <t>石川豪城</t>
  </si>
  <si>
    <t>越智政仁</t>
  </si>
  <si>
    <t>前谷裕太</t>
  </si>
  <si>
    <t>高橋渓人</t>
  </si>
  <si>
    <t>真鍋純弥</t>
  </si>
  <si>
    <t>上久保葵</t>
  </si>
  <si>
    <t>真鍋風大</t>
  </si>
  <si>
    <t>萩尾秀男</t>
  </si>
  <si>
    <t>うま</t>
  </si>
  <si>
    <t>石津秀章</t>
  </si>
  <si>
    <t>片山幹久</t>
  </si>
  <si>
    <t>関康宏</t>
  </si>
  <si>
    <t>妻鳥涼太</t>
  </si>
  <si>
    <t>河野嵐</t>
  </si>
  <si>
    <t>鈴木秀也</t>
  </si>
  <si>
    <t>渡辺涼</t>
  </si>
  <si>
    <t>足立ひろみ</t>
  </si>
  <si>
    <t>合田さちよ</t>
  </si>
  <si>
    <t>鈴木万利</t>
  </si>
  <si>
    <t>合田直子</t>
  </si>
  <si>
    <t>川之江</t>
  </si>
  <si>
    <t>曽我部幸子</t>
  </si>
  <si>
    <t>伴野奈都美</t>
  </si>
  <si>
    <t>坂上昌美</t>
  </si>
  <si>
    <t>宗次英子</t>
  </si>
  <si>
    <t>森川里香</t>
  </si>
  <si>
    <t>尾藤幸衛</t>
  </si>
  <si>
    <t>大谷瞳</t>
  </si>
  <si>
    <t>武村美江</t>
  </si>
  <si>
    <t>内田真佐美</t>
  </si>
  <si>
    <t>渡邊千智</t>
  </si>
  <si>
    <t>石川美香</t>
  </si>
  <si>
    <t>畑中有里</t>
  </si>
  <si>
    <t>篠原幸枝</t>
  </si>
  <si>
    <t>矢野初美</t>
  </si>
  <si>
    <t>小西陽子</t>
  </si>
  <si>
    <t>清水涼子</t>
  </si>
  <si>
    <t>中上美純</t>
  </si>
  <si>
    <t>大山百合</t>
  </si>
  <si>
    <t>加藤七海</t>
  </si>
  <si>
    <t>土居中女子</t>
  </si>
  <si>
    <t>加藤晴美</t>
  </si>
  <si>
    <t>新垣陽子</t>
  </si>
  <si>
    <t>松岡明日香</t>
  </si>
  <si>
    <t>石川沙南</t>
  </si>
  <si>
    <t>野村由愛</t>
  </si>
  <si>
    <t>男子２部</t>
  </si>
  <si>
    <t>女子２部・男子３部決勝リーグ</t>
  </si>
  <si>
    <t>女子２部・男子３部</t>
  </si>
  <si>
    <t>男子４部</t>
  </si>
  <si>
    <t>6</t>
  </si>
  <si>
    <t>5</t>
  </si>
  <si>
    <t>3</t>
  </si>
  <si>
    <t>1</t>
  </si>
  <si>
    <t>2</t>
  </si>
  <si>
    <t>4</t>
  </si>
  <si>
    <t>2</t>
  </si>
  <si>
    <t>2</t>
  </si>
  <si>
    <t>4</t>
  </si>
  <si>
    <t>3</t>
  </si>
  <si>
    <t>女子２部は、男子３部と一緒に決勝リーグ</t>
  </si>
  <si>
    <t>女子２部３位</t>
  </si>
  <si>
    <t>女子３部</t>
  </si>
  <si>
    <t>女子４部決勝リーグ</t>
  </si>
  <si>
    <t>女子４部</t>
  </si>
  <si>
    <t>女子初心者決勝リーグ</t>
  </si>
  <si>
    <t>川上紗南</t>
  </si>
  <si>
    <t>阿部萌</t>
  </si>
  <si>
    <t>阿部佳人</t>
  </si>
  <si>
    <t>高橋慧多</t>
  </si>
  <si>
    <t>越智崇斗</t>
  </si>
  <si>
    <t>阿部一輝</t>
  </si>
  <si>
    <t>土居ｸﾗﾌﾞ</t>
  </si>
  <si>
    <t>森勇気</t>
  </si>
  <si>
    <t>TEAMBLOWIN</t>
  </si>
  <si>
    <t>長野絢一</t>
  </si>
  <si>
    <t>トーヨ</t>
  </si>
  <si>
    <t>石川竜郎</t>
  </si>
  <si>
    <t>TEAMBLOWIN</t>
  </si>
  <si>
    <t>長原芽美</t>
  </si>
  <si>
    <t>薦田あかね</t>
  </si>
  <si>
    <t>酒商ながはら</t>
  </si>
  <si>
    <t>TEAMBLOWIN</t>
  </si>
  <si>
    <t>丹下治代</t>
  </si>
  <si>
    <t>宮内富子</t>
  </si>
  <si>
    <t>花金ｸﾗﾌﾞ</t>
  </si>
  <si>
    <t>藤田小百合</t>
  </si>
  <si>
    <t>阿部一恵</t>
  </si>
  <si>
    <t>YONDEN</t>
  </si>
  <si>
    <t>YONDEN</t>
  </si>
  <si>
    <t>3</t>
  </si>
  <si>
    <t>1</t>
  </si>
  <si>
    <t>2</t>
  </si>
  <si>
    <t>真鍋勝行</t>
  </si>
  <si>
    <t>川之江クラブ</t>
  </si>
  <si>
    <t>柚山治</t>
  </si>
  <si>
    <t>柚山治</t>
  </si>
  <si>
    <t>真鍋英輝</t>
  </si>
  <si>
    <t>真鍋英輝</t>
  </si>
  <si>
    <t>新宮ﾊﾞﾄﾞ同好会</t>
  </si>
  <si>
    <t>深貝靖</t>
  </si>
  <si>
    <t>Ａ1</t>
  </si>
  <si>
    <t>Ｂ2</t>
  </si>
  <si>
    <t>Ａ2</t>
  </si>
  <si>
    <t>Ｂ1</t>
  </si>
  <si>
    <t>男子４部優勝</t>
  </si>
  <si>
    <t>男子４部準優勝</t>
  </si>
  <si>
    <t>芥川和彦</t>
  </si>
  <si>
    <t>日興ｸﾗﾌﾞ</t>
  </si>
  <si>
    <t>高橋和宏</t>
  </si>
  <si>
    <t>神野叶</t>
  </si>
  <si>
    <t>三島高校</t>
  </si>
  <si>
    <t>宮内天士</t>
  </si>
  <si>
    <t>C2</t>
  </si>
  <si>
    <t>A3位
(A2位ｷｹﾝ)</t>
  </si>
  <si>
    <t>越智政仁</t>
  </si>
  <si>
    <t>土居高校</t>
  </si>
  <si>
    <t>前谷裕太</t>
  </si>
  <si>
    <t>神野徹</t>
  </si>
  <si>
    <t>近藤すみ代</t>
  </si>
  <si>
    <t>ビギナー</t>
  </si>
  <si>
    <t>第５回市民スポーツ祭バドミントン大会　H22.10.17（日）参加者数106名</t>
  </si>
  <si>
    <t>曽我部幸子</t>
  </si>
  <si>
    <t>伴野奈都美</t>
  </si>
  <si>
    <t>森川里香</t>
  </si>
  <si>
    <t>尾藤幸衛</t>
  </si>
  <si>
    <t>川之江</t>
  </si>
  <si>
    <t>小西陽子</t>
  </si>
  <si>
    <t>清水涼子</t>
  </si>
  <si>
    <t>大谷瞳</t>
  </si>
  <si>
    <t>武村美江</t>
  </si>
  <si>
    <t>川上紗南</t>
  </si>
  <si>
    <t>阿部萌</t>
  </si>
  <si>
    <t>加藤七海</t>
  </si>
  <si>
    <t>加藤晴美</t>
  </si>
  <si>
    <t>土居中女子</t>
  </si>
  <si>
    <t>女子結果</t>
  </si>
  <si>
    <t>男子結果</t>
  </si>
  <si>
    <t>男子</t>
  </si>
  <si>
    <t>女子２部 準優勝</t>
  </si>
  <si>
    <t xml:space="preserve">郭 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</si>
</sst>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\(0\)"/>
    <numFmt numFmtId="177" formatCode="#,###&quot;(0)&quot;"/>
    <numFmt numFmtId="178" formatCode="##,##0&quot;()&quot;"/>
    <numFmt numFmtId="179" formatCode="##,##&quot;(&quot;0&quot;)&quot;"/>
    <numFmt numFmtId="180" formatCode="#,##&quot;(&quot;0&quot;)&quot;"/>
    <numFmt numFmtId="181" formatCode="#,##0&quot;(&quot;&quot;)&quot;"/>
    <numFmt numFmtId="182" formatCode="#,###&quot;(@)&quot;"/>
    <numFmt numFmtId="183" formatCode="#,###&quot;(&quot;&quot;)&quot;"/>
    <numFmt numFmtId="184" formatCode="#,###\(\)"/>
    <numFmt numFmtId="185" formatCode="#,###\(\ \)"/>
    <numFmt numFmtId="186" formatCode="&quot;(&quot;@&quot;)&quot;"/>
    <numFmt numFmtId="187" formatCode="\(@\)"/>
    <numFmt numFmtId="188" formatCode="\-"/>
    <numFmt numFmtId="189" formatCode="&quot;&quot;@&quot;位&quot;"/>
    <numFmt numFmtId="190" formatCode="&quot;(&quot;@&quot;勝&quot;"/>
    <numFmt numFmtId="191" formatCode="&quot;&quot;@&quot;敗)&quot;"/>
    <numFmt numFmtId="192" formatCode="m/d;@"/>
    <numFmt numFmtId="193" formatCode="0;[Red]0"/>
    <numFmt numFmtId="194" formatCode="&quot;&quot;0&quot;ﾁｰﾑ&quot;"/>
    <numFmt numFmtId="195" formatCode="&quot;×&quot;0&quot;組&quot;"/>
    <numFmt numFmtId="196" formatCode="&quot;&quot;0&quot;ｹﾞｰﾑ&quot;"/>
    <numFmt numFmtId="197" formatCode="&quot;×&quot;0&quot;ﾌﾞﾛｯｸ&quot;"/>
    <numFmt numFmtId="198" formatCode="&quot;×&quot;0&quot;&quot;"/>
    <numFmt numFmtId="199" formatCode="#,##0.0;[Red]\-#,##0.0"/>
    <numFmt numFmtId="200" formatCode="#,##0.0_ ;[Red]\-#,##0.0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7">
    <font>
      <sz val="11"/>
      <name val="ＭＳ ゴシック"/>
      <family val="3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name val="標準明朝"/>
      <family val="1"/>
    </font>
    <font>
      <sz val="8"/>
      <name val="標準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7"/>
      <color indexed="8"/>
      <name val="ＭＳ 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3"/>
      <color indexed="8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ゴシック"/>
      <family val="3"/>
    </font>
    <font>
      <sz val="28"/>
      <color indexed="12"/>
      <name val="ＭＳ ゴシック"/>
      <family val="3"/>
    </font>
    <font>
      <sz val="11"/>
      <color indexed="12"/>
      <name val="ＭＳ Ｐゴシック"/>
      <family val="3"/>
    </font>
    <font>
      <sz val="11"/>
      <color indexed="12"/>
      <name val="ＭＳ ゴシック"/>
      <family val="3"/>
    </font>
    <font>
      <sz val="32"/>
      <color indexed="12"/>
      <name val="ＭＳ Ｐゴシック"/>
      <family val="3"/>
    </font>
    <font>
      <sz val="32"/>
      <color indexed="12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1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 diagonalDown="1">
      <left style="thin"/>
      <right>
        <color indexed="63"/>
      </right>
      <top style="thin"/>
      <bottom>
        <color indexed="63"/>
      </bottom>
      <diagonal style="hair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Up="1" diagonalDown="1">
      <left style="medium"/>
      <right>
        <color indexed="63"/>
      </right>
      <top>
        <color indexed="63"/>
      </top>
      <bottom style="thin"/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Up="1" diagonalDown="1">
      <left style="thin"/>
      <right>
        <color indexed="63"/>
      </right>
      <top>
        <color indexed="63"/>
      </top>
      <bottom style="thin"/>
      <diagonal style="hair"/>
    </border>
    <border diagonalUp="1" diagonalDown="1">
      <left style="medium"/>
      <right>
        <color indexed="63"/>
      </right>
      <top style="thin"/>
      <bottom>
        <color indexed="63"/>
      </bottom>
      <diagonal style="hair"/>
    </border>
    <border diagonalUp="1" diagonalDown="1">
      <left style="medium"/>
      <right>
        <color indexed="63"/>
      </right>
      <top>
        <color indexed="63"/>
      </top>
      <bottom style="medium"/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hair"/>
    </border>
    <border diagonalUp="1" diagonalDown="1">
      <left style="thin"/>
      <right>
        <color indexed="63"/>
      </right>
      <top>
        <color indexed="63"/>
      </top>
      <bottom style="medium"/>
      <diagonal style="hair"/>
    </border>
    <border diagonalUp="1" diagonalDown="1">
      <left>
        <color indexed="63"/>
      </left>
      <right style="medium"/>
      <top>
        <color indexed="63"/>
      </top>
      <bottom style="medium"/>
      <diagonal style="hair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 diagonalDown="1">
      <left>
        <color indexed="63"/>
      </left>
      <right style="medium"/>
      <top>
        <color indexed="63"/>
      </top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 diagonalDown="1">
      <left>
        <color indexed="63"/>
      </left>
      <right style="medium"/>
      <top style="thin"/>
      <bottom>
        <color indexed="63"/>
      </bottom>
      <diagonal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 style="medium"/>
      <diagonal style="hair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medium"/>
      <top style="medium"/>
      <bottom>
        <color indexed="63"/>
      </bottom>
      <diagonal style="hair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Up="1" diagonalDown="1">
      <left style="thin"/>
      <right>
        <color indexed="63"/>
      </right>
      <top style="medium"/>
      <bottom>
        <color indexed="63"/>
      </bottom>
      <diagonal style="hair"/>
    </border>
    <border diagonalUp="1" diagonalDown="1">
      <left>
        <color indexed="63"/>
      </left>
      <right style="thin"/>
      <top style="medium"/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 style="thin"/>
      <diagonal style="hair"/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7" borderId="4" applyNumberFormat="0" applyAlignment="0" applyProtection="0"/>
    <xf numFmtId="0" fontId="0" fillId="0" borderId="0" applyBorder="0">
      <alignment/>
      <protection/>
    </xf>
    <xf numFmtId="0" fontId="9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467">
    <xf numFmtId="0" fontId="0" fillId="0" borderId="0" xfId="0" applyAlignment="1">
      <alignment/>
    </xf>
    <xf numFmtId="0" fontId="14" fillId="24" borderId="0" xfId="0" applyFont="1" applyFill="1" applyBorder="1" applyAlignment="1">
      <alignment horizontal="center" vertical="center" shrinkToFit="1"/>
    </xf>
    <xf numFmtId="0" fontId="14" fillId="24" borderId="10" xfId="0" applyFont="1" applyFill="1" applyBorder="1" applyAlignment="1">
      <alignment horizontal="left" vertical="center" shrinkToFit="1"/>
    </xf>
    <xf numFmtId="186" fontId="14" fillId="24" borderId="0" xfId="0" applyNumberFormat="1" applyFont="1" applyFill="1" applyBorder="1" applyAlignment="1">
      <alignment vertical="center" shrinkToFit="1"/>
    </xf>
    <xf numFmtId="0" fontId="14" fillId="24" borderId="11" xfId="0" applyFont="1" applyFill="1" applyBorder="1" applyAlignment="1">
      <alignment horizontal="right" vertical="center" shrinkToFit="1"/>
    </xf>
    <xf numFmtId="0" fontId="14" fillId="24" borderId="12" xfId="0" applyFont="1" applyFill="1" applyBorder="1" applyAlignment="1">
      <alignment vertical="center" shrinkToFit="1"/>
    </xf>
    <xf numFmtId="0" fontId="14" fillId="24" borderId="0" xfId="0" applyNumberFormat="1" applyFont="1" applyFill="1" applyBorder="1" applyAlignment="1">
      <alignment horizontal="center" vertical="center" shrinkToFit="1"/>
    </xf>
    <xf numFmtId="0" fontId="14" fillId="24" borderId="13" xfId="0" applyFont="1" applyFill="1" applyBorder="1" applyAlignment="1">
      <alignment horizontal="right" vertical="center" shrinkToFit="1"/>
    </xf>
    <xf numFmtId="186" fontId="14" fillId="24" borderId="14" xfId="0" applyNumberFormat="1" applyFont="1" applyFill="1" applyBorder="1" applyAlignment="1">
      <alignment vertical="center" shrinkToFit="1"/>
    </xf>
    <xf numFmtId="0" fontId="14" fillId="24" borderId="11" xfId="0" applyFont="1" applyFill="1" applyBorder="1" applyAlignment="1">
      <alignment horizontal="center" vertical="center" shrinkToFit="1"/>
    </xf>
    <xf numFmtId="0" fontId="14" fillId="24" borderId="10" xfId="0" applyFont="1" applyFill="1" applyBorder="1" applyAlignment="1">
      <alignment vertical="center" shrinkToFit="1"/>
    </xf>
    <xf numFmtId="0" fontId="14" fillId="24" borderId="15" xfId="0" applyNumberFormat="1" applyFont="1" applyFill="1" applyBorder="1" applyAlignment="1">
      <alignment horizontal="center" vertical="center" shrinkToFit="1"/>
    </xf>
    <xf numFmtId="0" fontId="14" fillId="24" borderId="16" xfId="0" applyFont="1" applyFill="1" applyBorder="1" applyAlignment="1">
      <alignment vertical="center" shrinkToFit="1"/>
    </xf>
    <xf numFmtId="0" fontId="14" fillId="24" borderId="17" xfId="0" applyFont="1" applyFill="1" applyBorder="1" applyAlignment="1">
      <alignment vertical="center" shrinkToFit="1"/>
    </xf>
    <xf numFmtId="0" fontId="14" fillId="24" borderId="18" xfId="0" applyNumberFormat="1" applyFont="1" applyFill="1" applyBorder="1" applyAlignment="1">
      <alignment horizontal="center" vertical="center" shrinkToFit="1"/>
    </xf>
    <xf numFmtId="186" fontId="14" fillId="24" borderId="19" xfId="0" applyNumberFormat="1" applyFont="1" applyFill="1" applyBorder="1" applyAlignment="1">
      <alignment vertical="center" shrinkToFit="1"/>
    </xf>
    <xf numFmtId="0" fontId="14" fillId="24" borderId="20" xfId="0" applyFont="1" applyFill="1" applyBorder="1" applyAlignment="1">
      <alignment horizontal="right" vertical="center" shrinkToFit="1"/>
    </xf>
    <xf numFmtId="0" fontId="14" fillId="24" borderId="21" xfId="0" applyNumberFormat="1" applyFont="1" applyFill="1" applyBorder="1" applyAlignment="1">
      <alignment horizontal="center" vertical="center" shrinkToFit="1"/>
    </xf>
    <xf numFmtId="38" fontId="11" fillId="24" borderId="10" xfId="49" applyFont="1" applyFill="1" applyBorder="1" applyAlignment="1">
      <alignment horizontal="right" vertical="center" shrinkToFit="1"/>
    </xf>
    <xf numFmtId="38" fontId="11" fillId="24" borderId="0" xfId="49" applyFont="1" applyFill="1" applyBorder="1" applyAlignment="1">
      <alignment horizontal="right" vertical="center" shrinkToFit="1"/>
    </xf>
    <xf numFmtId="38" fontId="11" fillId="24" borderId="22" xfId="49" applyFont="1" applyFill="1" applyBorder="1" applyAlignment="1">
      <alignment horizontal="right" vertical="center" shrinkToFit="1"/>
    </xf>
    <xf numFmtId="38" fontId="11" fillId="24" borderId="17" xfId="49" applyFont="1" applyFill="1" applyBorder="1" applyAlignment="1">
      <alignment horizontal="right" vertical="center" shrinkToFit="1"/>
    </xf>
    <xf numFmtId="38" fontId="11" fillId="24" borderId="18" xfId="49" applyFont="1" applyFill="1" applyBorder="1" applyAlignment="1">
      <alignment horizontal="right" vertical="center" shrinkToFit="1"/>
    </xf>
    <xf numFmtId="38" fontId="11" fillId="24" borderId="23" xfId="49" applyFont="1" applyFill="1" applyBorder="1" applyAlignment="1">
      <alignment horizontal="right" vertical="center" shrinkToFit="1"/>
    </xf>
    <xf numFmtId="188" fontId="14" fillId="24" borderId="0" xfId="0" applyNumberFormat="1" applyFont="1" applyFill="1" applyBorder="1" applyAlignment="1">
      <alignment horizontal="right" vertical="center" shrinkToFit="1"/>
    </xf>
    <xf numFmtId="188" fontId="14" fillId="24" borderId="24" xfId="0" applyNumberFormat="1" applyFont="1" applyFill="1" applyBorder="1" applyAlignment="1">
      <alignment horizontal="right" vertical="center" shrinkToFit="1"/>
    </xf>
    <xf numFmtId="188" fontId="14" fillId="24" borderId="15" xfId="0" applyNumberFormat="1" applyFont="1" applyFill="1" applyBorder="1" applyAlignment="1">
      <alignment horizontal="right" vertical="center" shrinkToFit="1"/>
    </xf>
    <xf numFmtId="0" fontId="14" fillId="24" borderId="10" xfId="0" applyFont="1" applyFill="1" applyBorder="1" applyAlignment="1">
      <alignment horizontal="right" vertical="center" shrinkToFit="1"/>
    </xf>
    <xf numFmtId="0" fontId="14" fillId="24" borderId="0" xfId="0" applyFont="1" applyFill="1" applyBorder="1" applyAlignment="1">
      <alignment horizontal="right" vertical="center" shrinkToFit="1"/>
    </xf>
    <xf numFmtId="188" fontId="14" fillId="24" borderId="14" xfId="0" applyNumberFormat="1" applyFont="1" applyFill="1" applyBorder="1" applyAlignment="1">
      <alignment horizontal="right" vertical="center" shrinkToFit="1"/>
    </xf>
    <xf numFmtId="0" fontId="14" fillId="24" borderId="12" xfId="0" applyFont="1" applyFill="1" applyBorder="1" applyAlignment="1">
      <alignment horizontal="right" vertical="center" shrinkToFit="1"/>
    </xf>
    <xf numFmtId="0" fontId="14" fillId="24" borderId="15" xfId="0" applyFont="1" applyFill="1" applyBorder="1" applyAlignment="1">
      <alignment horizontal="right" vertical="center" shrinkToFit="1"/>
    </xf>
    <xf numFmtId="0" fontId="14" fillId="24" borderId="16" xfId="0" applyFont="1" applyFill="1" applyBorder="1" applyAlignment="1">
      <alignment horizontal="right" vertical="center" shrinkToFit="1"/>
    </xf>
    <xf numFmtId="0" fontId="14" fillId="24" borderId="14" xfId="0" applyFont="1" applyFill="1" applyBorder="1" applyAlignment="1">
      <alignment horizontal="right" vertical="center" shrinkToFit="1"/>
    </xf>
    <xf numFmtId="0" fontId="14" fillId="24" borderId="17" xfId="0" applyFont="1" applyFill="1" applyBorder="1" applyAlignment="1">
      <alignment horizontal="right" vertical="center" shrinkToFit="1"/>
    </xf>
    <xf numFmtId="188" fontId="14" fillId="24" borderId="18" xfId="0" applyNumberFormat="1" applyFont="1" applyFill="1" applyBorder="1" applyAlignment="1">
      <alignment horizontal="right" vertical="center" shrinkToFit="1"/>
    </xf>
    <xf numFmtId="0" fontId="14" fillId="24" borderId="18" xfId="0" applyFont="1" applyFill="1" applyBorder="1" applyAlignment="1">
      <alignment horizontal="right" vertical="center" shrinkToFit="1"/>
    </xf>
    <xf numFmtId="0" fontId="14" fillId="24" borderId="25" xfId="0" applyFont="1" applyFill="1" applyBorder="1" applyAlignment="1">
      <alignment horizontal="right" vertical="center" shrinkToFit="1"/>
    </xf>
    <xf numFmtId="0" fontId="10" fillId="24" borderId="0" xfId="0" applyFont="1" applyFill="1" applyAlignment="1">
      <alignment vertical="center"/>
    </xf>
    <xf numFmtId="0" fontId="17" fillId="24" borderId="0" xfId="0" applyFont="1" applyFill="1" applyAlignment="1">
      <alignment vertical="center" shrinkToFit="1"/>
    </xf>
    <xf numFmtId="0" fontId="14" fillId="24" borderId="26" xfId="0" applyFont="1" applyFill="1" applyBorder="1" applyAlignment="1">
      <alignment horizontal="center" shrinkToFit="1"/>
    </xf>
    <xf numFmtId="0" fontId="14" fillId="24" borderId="27" xfId="0" applyFont="1" applyFill="1" applyBorder="1" applyAlignment="1">
      <alignment horizontal="center" shrinkToFit="1"/>
    </xf>
    <xf numFmtId="0" fontId="14" fillId="24" borderId="28" xfId="0" applyFont="1" applyFill="1" applyBorder="1" applyAlignment="1">
      <alignment horizontal="center" shrinkToFit="1"/>
    </xf>
    <xf numFmtId="0" fontId="14" fillId="24" borderId="29" xfId="0" applyFont="1" applyFill="1" applyBorder="1" applyAlignment="1">
      <alignment horizontal="center" shrinkToFit="1"/>
    </xf>
    <xf numFmtId="0" fontId="14" fillId="24" borderId="30" xfId="0" applyFont="1" applyFill="1" applyBorder="1" applyAlignment="1">
      <alignment horizontal="center" shrinkToFit="1"/>
    </xf>
    <xf numFmtId="0" fontId="14" fillId="24" borderId="31" xfId="0" applyFont="1" applyFill="1" applyBorder="1" applyAlignment="1">
      <alignment shrinkToFit="1"/>
    </xf>
    <xf numFmtId="0" fontId="14" fillId="24" borderId="0" xfId="0" applyFont="1" applyFill="1" applyBorder="1" applyAlignment="1">
      <alignment shrinkToFit="1"/>
    </xf>
    <xf numFmtId="0" fontId="14" fillId="24" borderId="32" xfId="0" applyFont="1" applyFill="1" applyBorder="1" applyAlignment="1">
      <alignment horizontal="center" shrinkToFit="1"/>
    </xf>
    <xf numFmtId="0" fontId="14" fillId="24" borderId="33" xfId="0" applyFont="1" applyFill="1" applyBorder="1" applyAlignment="1">
      <alignment shrinkToFit="1"/>
    </xf>
    <xf numFmtId="38" fontId="14" fillId="24" borderId="31" xfId="49" applyFont="1" applyFill="1" applyBorder="1" applyAlignment="1">
      <alignment horizontal="center" shrinkToFit="1"/>
    </xf>
    <xf numFmtId="38" fontId="14" fillId="24" borderId="0" xfId="49" applyFont="1" applyFill="1" applyBorder="1" applyAlignment="1">
      <alignment horizontal="center" shrinkToFit="1"/>
    </xf>
    <xf numFmtId="38" fontId="14" fillId="24" borderId="33" xfId="0" applyNumberFormat="1" applyFont="1" applyFill="1" applyBorder="1" applyAlignment="1">
      <alignment horizontal="center" shrinkToFit="1"/>
    </xf>
    <xf numFmtId="0" fontId="14" fillId="24" borderId="31" xfId="0" applyFont="1" applyFill="1" applyBorder="1" applyAlignment="1">
      <alignment horizontal="center" shrinkToFit="1"/>
    </xf>
    <xf numFmtId="0" fontId="14" fillId="24" borderId="0" xfId="0" applyFont="1" applyFill="1" applyBorder="1" applyAlignment="1">
      <alignment horizontal="center" shrinkToFit="1"/>
    </xf>
    <xf numFmtId="0" fontId="14" fillId="24" borderId="33" xfId="0" applyFont="1" applyFill="1" applyBorder="1" applyAlignment="1">
      <alignment horizontal="center" shrinkToFit="1"/>
    </xf>
    <xf numFmtId="0" fontId="14" fillId="24" borderId="26" xfId="0" applyFont="1" applyFill="1" applyBorder="1" applyAlignment="1">
      <alignment shrinkToFit="1"/>
    </xf>
    <xf numFmtId="0" fontId="14" fillId="24" borderId="27" xfId="0" applyFont="1" applyFill="1" applyBorder="1" applyAlignment="1">
      <alignment shrinkToFit="1"/>
    </xf>
    <xf numFmtId="0" fontId="14" fillId="24" borderId="32" xfId="0" applyFont="1" applyFill="1" applyBorder="1" applyAlignment="1">
      <alignment shrinkToFit="1"/>
    </xf>
    <xf numFmtId="0" fontId="14" fillId="24" borderId="34" xfId="0" applyFont="1" applyFill="1" applyBorder="1" applyAlignment="1">
      <alignment shrinkToFit="1"/>
    </xf>
    <xf numFmtId="0" fontId="14" fillId="24" borderId="35" xfId="0" applyFont="1" applyFill="1" applyBorder="1" applyAlignment="1">
      <alignment shrinkToFit="1"/>
    </xf>
    <xf numFmtId="0" fontId="14" fillId="24" borderId="34" xfId="0" applyFont="1" applyFill="1" applyBorder="1" applyAlignment="1">
      <alignment horizontal="center" shrinkToFit="1"/>
    </xf>
    <xf numFmtId="0" fontId="14" fillId="24" borderId="35" xfId="0" applyFont="1" applyFill="1" applyBorder="1" applyAlignment="1">
      <alignment horizontal="center" shrinkToFit="1"/>
    </xf>
    <xf numFmtId="0" fontId="14" fillId="24" borderId="36" xfId="0" applyFont="1" applyFill="1" applyBorder="1" applyAlignment="1">
      <alignment horizontal="center" shrinkToFit="1"/>
    </xf>
    <xf numFmtId="0" fontId="14" fillId="24" borderId="36" xfId="0" applyFont="1" applyFill="1" applyBorder="1" applyAlignment="1">
      <alignment shrinkToFit="1"/>
    </xf>
    <xf numFmtId="0" fontId="14" fillId="24" borderId="0" xfId="0" applyFont="1" applyFill="1" applyBorder="1" applyAlignment="1">
      <alignment vertical="center"/>
    </xf>
    <xf numFmtId="0" fontId="14" fillId="24" borderId="0" xfId="0" applyFont="1" applyFill="1" applyAlignment="1">
      <alignment vertical="center"/>
    </xf>
    <xf numFmtId="0" fontId="14" fillId="24" borderId="0" xfId="0" applyFont="1" applyFill="1" applyAlignment="1">
      <alignment horizontal="left" vertical="center"/>
    </xf>
    <xf numFmtId="38" fontId="14" fillId="24" borderId="31" xfId="49" applyFont="1" applyFill="1" applyBorder="1" applyAlignment="1">
      <alignment shrinkToFit="1"/>
    </xf>
    <xf numFmtId="38" fontId="14" fillId="24" borderId="0" xfId="49" applyFont="1" applyFill="1" applyBorder="1" applyAlignment="1">
      <alignment shrinkToFit="1"/>
    </xf>
    <xf numFmtId="38" fontId="14" fillId="24" borderId="33" xfId="0" applyNumberFormat="1" applyFont="1" applyFill="1" applyBorder="1" applyAlignment="1">
      <alignment shrinkToFit="1"/>
    </xf>
    <xf numFmtId="38" fontId="14" fillId="24" borderId="26" xfId="49" applyFont="1" applyFill="1" applyBorder="1" applyAlignment="1">
      <alignment shrinkToFit="1"/>
    </xf>
    <xf numFmtId="38" fontId="14" fillId="24" borderId="27" xfId="49" applyFont="1" applyFill="1" applyBorder="1" applyAlignment="1">
      <alignment shrinkToFit="1"/>
    </xf>
    <xf numFmtId="38" fontId="14" fillId="24" borderId="34" xfId="49" applyFont="1" applyFill="1" applyBorder="1" applyAlignment="1">
      <alignment shrinkToFit="1"/>
    </xf>
    <xf numFmtId="38" fontId="14" fillId="24" borderId="35" xfId="49" applyFont="1" applyFill="1" applyBorder="1" applyAlignment="1">
      <alignment shrinkToFit="1"/>
    </xf>
    <xf numFmtId="0" fontId="14" fillId="2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8" fontId="10" fillId="24" borderId="0" xfId="49" applyFont="1" applyFill="1" applyAlignment="1">
      <alignment vertical="center" shrinkToFit="1"/>
    </xf>
    <xf numFmtId="38" fontId="14" fillId="24" borderId="0" xfId="49" applyFont="1" applyFill="1" applyAlignment="1">
      <alignment vertical="center" shrinkToFit="1"/>
    </xf>
    <xf numFmtId="186" fontId="14" fillId="24" borderId="22" xfId="0" applyNumberFormat="1" applyFont="1" applyFill="1" applyBorder="1" applyAlignment="1">
      <alignment vertical="center" shrinkToFit="1"/>
    </xf>
    <xf numFmtId="189" fontId="22" fillId="24" borderId="0" xfId="0" applyNumberFormat="1" applyFont="1" applyFill="1" applyAlignment="1">
      <alignment horizontal="center" vertical="center"/>
    </xf>
    <xf numFmtId="186" fontId="14" fillId="24" borderId="0" xfId="0" applyNumberFormat="1" applyFont="1" applyFill="1" applyAlignment="1">
      <alignment vertical="center"/>
    </xf>
    <xf numFmtId="0" fontId="14" fillId="24" borderId="37" xfId="0" applyFont="1" applyFill="1" applyBorder="1" applyAlignment="1">
      <alignment horizontal="center" vertical="center" shrinkToFit="1"/>
    </xf>
    <xf numFmtId="186" fontId="14" fillId="24" borderId="38" xfId="0" applyNumberFormat="1" applyFont="1" applyFill="1" applyBorder="1" applyAlignment="1">
      <alignment horizontal="center" vertical="center" shrinkToFit="1"/>
    </xf>
    <xf numFmtId="0" fontId="14" fillId="24" borderId="39" xfId="0" applyFont="1" applyFill="1" applyBorder="1" applyAlignment="1">
      <alignment horizontal="center" vertical="center" shrinkToFit="1"/>
    </xf>
    <xf numFmtId="186" fontId="14" fillId="24" borderId="40" xfId="0" applyNumberFormat="1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right" vertical="center" shrinkToFit="1"/>
    </xf>
    <xf numFmtId="0" fontId="14" fillId="4" borderId="15" xfId="0" applyFont="1" applyFill="1" applyBorder="1" applyAlignment="1">
      <alignment horizontal="right" vertical="center" shrinkToFit="1"/>
    </xf>
    <xf numFmtId="0" fontId="14" fillId="4" borderId="41" xfId="0" applyFont="1" applyFill="1" applyBorder="1" applyAlignment="1">
      <alignment horizontal="right" vertical="center" shrinkToFit="1"/>
    </xf>
    <xf numFmtId="0" fontId="14" fillId="4" borderId="11" xfId="0" applyFont="1" applyFill="1" applyBorder="1" applyAlignment="1">
      <alignment horizontal="right" vertical="center" shrinkToFit="1"/>
    </xf>
    <xf numFmtId="0" fontId="14" fillId="4" borderId="13" xfId="0" applyFont="1" applyFill="1" applyBorder="1" applyAlignment="1">
      <alignment horizontal="right" vertical="center" shrinkToFit="1"/>
    </xf>
    <xf numFmtId="0" fontId="14" fillId="4" borderId="24" xfId="0" applyFont="1" applyFill="1" applyBorder="1" applyAlignment="1">
      <alignment horizontal="right" vertical="center" shrinkToFit="1"/>
    </xf>
    <xf numFmtId="0" fontId="14" fillId="4" borderId="0" xfId="0" applyNumberFormat="1" applyFont="1" applyFill="1" applyBorder="1" applyAlignment="1" quotePrefix="1">
      <alignment horizontal="right" vertical="center" shrinkToFit="1"/>
    </xf>
    <xf numFmtId="0" fontId="14" fillId="4" borderId="20" xfId="0" applyFont="1" applyFill="1" applyBorder="1" applyAlignment="1">
      <alignment horizontal="right" vertical="center" shrinkToFit="1"/>
    </xf>
    <xf numFmtId="0" fontId="14" fillId="4" borderId="14" xfId="0" applyFont="1" applyFill="1" applyBorder="1" applyAlignment="1">
      <alignment horizontal="right" vertical="center" shrinkToFit="1"/>
    </xf>
    <xf numFmtId="0" fontId="14" fillId="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14" fillId="4" borderId="11" xfId="0" applyFont="1" applyFill="1" applyBorder="1" applyAlignment="1">
      <alignment vertical="center" shrinkToFit="1"/>
    </xf>
    <xf numFmtId="0" fontId="14" fillId="4" borderId="42" xfId="0" applyFont="1" applyFill="1" applyBorder="1" applyAlignment="1">
      <alignment horizontal="center" vertical="center" shrinkToFit="1"/>
    </xf>
    <xf numFmtId="0" fontId="0" fillId="25" borderId="0" xfId="0" applyFill="1" applyAlignment="1">
      <alignment/>
    </xf>
    <xf numFmtId="0" fontId="17" fillId="0" borderId="0" xfId="0" applyFont="1" applyFill="1" applyAlignment="1">
      <alignment vertical="center" shrinkToFit="1"/>
    </xf>
    <xf numFmtId="0" fontId="21" fillId="0" borderId="0" xfId="0" applyFont="1" applyAlignment="1">
      <alignment/>
    </xf>
    <xf numFmtId="0" fontId="17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0" borderId="0" xfId="61" applyNumberFormat="1" applyFont="1" applyFill="1" applyAlignment="1">
      <alignment vertical="center"/>
      <protection/>
    </xf>
    <xf numFmtId="0" fontId="11" fillId="0" borderId="0" xfId="0" applyNumberFormat="1" applyFont="1" applyFill="1" applyBorder="1" applyAlignment="1">
      <alignment vertical="center" shrinkToFit="1"/>
    </xf>
    <xf numFmtId="0" fontId="21" fillId="0" borderId="0" xfId="0" applyFont="1" applyAlignment="1">
      <alignment shrinkToFit="1"/>
    </xf>
    <xf numFmtId="0" fontId="21" fillId="0" borderId="0" xfId="0" applyFont="1" applyFill="1" applyAlignment="1">
      <alignment shrinkToFit="1"/>
    </xf>
    <xf numFmtId="0" fontId="21" fillId="0" borderId="0" xfId="0" applyFont="1" applyAlignment="1">
      <alignment horizontal="left" shrinkToFit="1"/>
    </xf>
    <xf numFmtId="0" fontId="21" fillId="0" borderId="0" xfId="0" applyFont="1" applyFill="1" applyAlignment="1">
      <alignment horizontal="left" shrinkToFit="1"/>
    </xf>
    <xf numFmtId="0" fontId="21" fillId="26" borderId="20" xfId="0" applyFont="1" applyFill="1" applyBorder="1" applyAlignment="1">
      <alignment/>
    </xf>
    <xf numFmtId="0" fontId="21" fillId="26" borderId="14" xfId="0" applyFont="1" applyFill="1" applyBorder="1" applyAlignment="1">
      <alignment/>
    </xf>
    <xf numFmtId="0" fontId="21" fillId="26" borderId="43" xfId="0" applyFont="1" applyFill="1" applyBorder="1" applyAlignment="1">
      <alignment/>
    </xf>
    <xf numFmtId="0" fontId="21" fillId="4" borderId="20" xfId="0" applyFont="1" applyFill="1" applyBorder="1" applyAlignment="1">
      <alignment/>
    </xf>
    <xf numFmtId="0" fontId="21" fillId="4" borderId="14" xfId="0" applyFont="1" applyFill="1" applyBorder="1" applyAlignment="1">
      <alignment/>
    </xf>
    <xf numFmtId="0" fontId="21" fillId="4" borderId="43" xfId="0" applyFont="1" applyFill="1" applyBorder="1" applyAlignment="1">
      <alignment/>
    </xf>
    <xf numFmtId="0" fontId="21" fillId="26" borderId="11" xfId="0" applyFont="1" applyFill="1" applyBorder="1" applyAlignment="1">
      <alignment/>
    </xf>
    <xf numFmtId="0" fontId="21" fillId="26" borderId="0" xfId="0" applyFont="1" applyFill="1" applyBorder="1" applyAlignment="1">
      <alignment/>
    </xf>
    <xf numFmtId="0" fontId="21" fillId="26" borderId="44" xfId="0" applyFont="1" applyFill="1" applyBorder="1" applyAlignment="1">
      <alignment/>
    </xf>
    <xf numFmtId="0" fontId="21" fillId="4" borderId="11" xfId="0" applyFont="1" applyFill="1" applyBorder="1" applyAlignment="1">
      <alignment/>
    </xf>
    <xf numFmtId="0" fontId="21" fillId="4" borderId="0" xfId="0" applyFont="1" applyFill="1" applyBorder="1" applyAlignment="1">
      <alignment/>
    </xf>
    <xf numFmtId="0" fontId="21" fillId="4" borderId="44" xfId="0" applyFont="1" applyFill="1" applyBorder="1" applyAlignment="1">
      <alignment/>
    </xf>
    <xf numFmtId="0" fontId="21" fillId="26" borderId="13" xfId="0" applyFont="1" applyFill="1" applyBorder="1" applyAlignment="1">
      <alignment/>
    </xf>
    <xf numFmtId="0" fontId="21" fillId="26" borderId="15" xfId="0" applyFont="1" applyFill="1" applyBorder="1" applyAlignment="1">
      <alignment/>
    </xf>
    <xf numFmtId="0" fontId="21" fillId="26" borderId="45" xfId="0" applyFont="1" applyFill="1" applyBorder="1" applyAlignment="1">
      <alignment/>
    </xf>
    <xf numFmtId="0" fontId="21" fillId="4" borderId="13" xfId="0" applyFont="1" applyFill="1" applyBorder="1" applyAlignment="1">
      <alignment/>
    </xf>
    <xf numFmtId="0" fontId="21" fillId="4" borderId="15" xfId="0" applyFont="1" applyFill="1" applyBorder="1" applyAlignment="1">
      <alignment/>
    </xf>
    <xf numFmtId="0" fontId="21" fillId="4" borderId="45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14" fillId="24" borderId="46" xfId="0" applyFont="1" applyFill="1" applyBorder="1" applyAlignment="1">
      <alignment horizontal="center" vertical="center"/>
    </xf>
    <xf numFmtId="0" fontId="14" fillId="24" borderId="47" xfId="0" applyFont="1" applyFill="1" applyBorder="1" applyAlignment="1">
      <alignment horizontal="center" vertical="center"/>
    </xf>
    <xf numFmtId="0" fontId="14" fillId="24" borderId="48" xfId="0" applyFont="1" applyFill="1" applyBorder="1" applyAlignment="1">
      <alignment horizontal="left" vertical="center" shrinkToFit="1"/>
    </xf>
    <xf numFmtId="186" fontId="14" fillId="24" borderId="49" xfId="0" applyNumberFormat="1" applyFont="1" applyFill="1" applyBorder="1" applyAlignment="1">
      <alignment vertical="center" shrinkToFit="1"/>
    </xf>
    <xf numFmtId="0" fontId="14" fillId="24" borderId="48" xfId="0" applyFont="1" applyFill="1" applyBorder="1" applyAlignment="1">
      <alignment horizontal="right" vertical="center" shrinkToFit="1"/>
    </xf>
    <xf numFmtId="188" fontId="14" fillId="24" borderId="50" xfId="0" applyNumberFormat="1" applyFont="1" applyFill="1" applyBorder="1" applyAlignment="1">
      <alignment horizontal="right" vertical="center" shrinkToFit="1"/>
    </xf>
    <xf numFmtId="0" fontId="14" fillId="24" borderId="50" xfId="0" applyFont="1" applyFill="1" applyBorder="1" applyAlignment="1">
      <alignment horizontal="right" vertical="center" shrinkToFit="1"/>
    </xf>
    <xf numFmtId="0" fontId="14" fillId="24" borderId="51" xfId="0" applyFont="1" applyFill="1" applyBorder="1" applyAlignment="1">
      <alignment horizontal="right" vertical="center" shrinkToFit="1"/>
    </xf>
    <xf numFmtId="0" fontId="14" fillId="24" borderId="49" xfId="0" applyFont="1" applyFill="1" applyBorder="1" applyAlignment="1">
      <alignment horizontal="right" vertical="center" shrinkToFit="1"/>
    </xf>
    <xf numFmtId="0" fontId="14" fillId="4" borderId="52" xfId="0" applyFont="1" applyFill="1" applyBorder="1" applyAlignment="1">
      <alignment horizontal="right" vertical="center" shrinkToFit="1"/>
    </xf>
    <xf numFmtId="0" fontId="14" fillId="4" borderId="50" xfId="0" applyFont="1" applyFill="1" applyBorder="1" applyAlignment="1">
      <alignment horizontal="right" vertical="center" shrinkToFit="1"/>
    </xf>
    <xf numFmtId="0" fontId="14" fillId="4" borderId="51" xfId="0" applyFont="1" applyFill="1" applyBorder="1" applyAlignment="1">
      <alignment horizontal="right" vertical="center" shrinkToFit="1"/>
    </xf>
    <xf numFmtId="188" fontId="14" fillId="24" borderId="49" xfId="0" applyNumberFormat="1" applyFont="1" applyFill="1" applyBorder="1" applyAlignment="1">
      <alignment horizontal="right" vertical="center" shrinkToFit="1"/>
    </xf>
    <xf numFmtId="0" fontId="14" fillId="4" borderId="49" xfId="0" applyFont="1" applyFill="1" applyBorder="1" applyAlignment="1">
      <alignment horizontal="right" vertical="center" shrinkToFit="1"/>
    </xf>
    <xf numFmtId="186" fontId="14" fillId="24" borderId="50" xfId="0" applyNumberFormat="1" applyFont="1" applyFill="1" applyBorder="1" applyAlignment="1">
      <alignment vertical="center" shrinkToFit="1"/>
    </xf>
    <xf numFmtId="0" fontId="14" fillId="24" borderId="52" xfId="0" applyFont="1" applyFill="1" applyBorder="1" applyAlignment="1">
      <alignment horizontal="right" vertical="center" shrinkToFit="1"/>
    </xf>
    <xf numFmtId="0" fontId="14" fillId="24" borderId="53" xfId="0" applyFont="1" applyFill="1" applyBorder="1" applyAlignment="1">
      <alignment vertical="center" shrinkToFit="1"/>
    </xf>
    <xf numFmtId="0" fontId="14" fillId="24" borderId="54" xfId="0" applyNumberFormat="1" applyFont="1" applyFill="1" applyBorder="1" applyAlignment="1">
      <alignment horizontal="center" vertical="center" shrinkToFit="1"/>
    </xf>
    <xf numFmtId="0" fontId="14" fillId="24" borderId="53" xfId="0" applyFont="1" applyFill="1" applyBorder="1" applyAlignment="1">
      <alignment horizontal="right" vertical="center" shrinkToFit="1"/>
    </xf>
    <xf numFmtId="0" fontId="14" fillId="24" borderId="54" xfId="0" applyFont="1" applyFill="1" applyBorder="1" applyAlignment="1">
      <alignment horizontal="right" vertical="center" shrinkToFit="1"/>
    </xf>
    <xf numFmtId="0" fontId="14" fillId="4" borderId="55" xfId="0" applyFont="1" applyFill="1" applyBorder="1" applyAlignment="1">
      <alignment horizontal="right" vertical="center" shrinkToFit="1"/>
    </xf>
    <xf numFmtId="0" fontId="14" fillId="4" borderId="54" xfId="0" applyFont="1" applyFill="1" applyBorder="1" applyAlignment="1">
      <alignment horizontal="right" vertical="center" shrinkToFit="1"/>
    </xf>
    <xf numFmtId="188" fontId="14" fillId="24" borderId="54" xfId="0" applyNumberFormat="1" applyFont="1" applyFill="1" applyBorder="1" applyAlignment="1">
      <alignment horizontal="right" vertical="center" shrinkToFit="1"/>
    </xf>
    <xf numFmtId="0" fontId="14" fillId="24" borderId="56" xfId="0" applyFont="1" applyFill="1" applyBorder="1" applyAlignment="1">
      <alignment vertical="center" shrinkToFit="1"/>
    </xf>
    <xf numFmtId="0" fontId="14" fillId="24" borderId="56" xfId="0" applyFont="1" applyFill="1" applyBorder="1" applyAlignment="1">
      <alignment horizontal="right" vertical="center" shrinkToFit="1"/>
    </xf>
    <xf numFmtId="0" fontId="14" fillId="24" borderId="48" xfId="0" applyFont="1" applyFill="1" applyBorder="1" applyAlignment="1">
      <alignment vertical="center" shrinkToFit="1"/>
    </xf>
    <xf numFmtId="0" fontId="14" fillId="24" borderId="57" xfId="0" applyFont="1" applyFill="1" applyBorder="1" applyAlignment="1">
      <alignment vertical="center" shrinkToFit="1"/>
    </xf>
    <xf numFmtId="0" fontId="14" fillId="24" borderId="58" xfId="0" applyNumberFormat="1" applyFont="1" applyFill="1" applyBorder="1" applyAlignment="1">
      <alignment horizontal="center" vertical="center" shrinkToFit="1"/>
    </xf>
    <xf numFmtId="0" fontId="14" fillId="24" borderId="57" xfId="0" applyFont="1" applyFill="1" applyBorder="1" applyAlignment="1">
      <alignment horizontal="right" vertical="center" shrinkToFit="1"/>
    </xf>
    <xf numFmtId="188" fontId="14" fillId="24" borderId="58" xfId="0" applyNumberFormat="1" applyFont="1" applyFill="1" applyBorder="1" applyAlignment="1">
      <alignment horizontal="right" vertical="center" shrinkToFit="1"/>
    </xf>
    <xf numFmtId="0" fontId="14" fillId="24" borderId="58" xfId="0" applyFont="1" applyFill="1" applyBorder="1" applyAlignment="1">
      <alignment horizontal="right" vertical="center" shrinkToFit="1"/>
    </xf>
    <xf numFmtId="0" fontId="14" fillId="24" borderId="59" xfId="0" applyFont="1" applyFill="1" applyBorder="1" applyAlignment="1">
      <alignment horizontal="right" vertical="center" shrinkToFit="1"/>
    </xf>
    <xf numFmtId="38" fontId="11" fillId="24" borderId="57" xfId="49" applyFont="1" applyFill="1" applyBorder="1" applyAlignment="1">
      <alignment horizontal="right" vertical="center" shrinkToFit="1"/>
    </xf>
    <xf numFmtId="38" fontId="11" fillId="24" borderId="58" xfId="49" applyFont="1" applyFill="1" applyBorder="1" applyAlignment="1">
      <alignment horizontal="right" vertical="center" shrinkToFit="1"/>
    </xf>
    <xf numFmtId="38" fontId="11" fillId="24" borderId="60" xfId="49" applyFont="1" applyFill="1" applyBorder="1" applyAlignment="1">
      <alignment horizontal="right" vertical="center" shrinkToFit="1"/>
    </xf>
    <xf numFmtId="188" fontId="14" fillId="24" borderId="61" xfId="0" applyNumberFormat="1" applyFont="1" applyFill="1" applyBorder="1" applyAlignment="1">
      <alignment horizontal="right" vertical="center" shrinkToFit="1"/>
    </xf>
    <xf numFmtId="38" fontId="11" fillId="24" borderId="53" xfId="49" applyFont="1" applyFill="1" applyBorder="1" applyAlignment="1">
      <alignment horizontal="right" vertical="center" shrinkToFit="1"/>
    </xf>
    <xf numFmtId="38" fontId="11" fillId="24" borderId="54" xfId="49" applyFont="1" applyFill="1" applyBorder="1" applyAlignment="1">
      <alignment horizontal="right" vertical="center" shrinkToFit="1"/>
    </xf>
    <xf numFmtId="38" fontId="11" fillId="24" borderId="62" xfId="49" applyFont="1" applyFill="1" applyBorder="1" applyAlignment="1">
      <alignment horizontal="right" vertical="center" shrinkToFit="1"/>
    </xf>
    <xf numFmtId="0" fontId="14" fillId="4" borderId="61" xfId="0" applyFont="1" applyFill="1" applyBorder="1" applyAlignment="1">
      <alignment horizontal="right" vertical="center" shrinkToFit="1"/>
    </xf>
    <xf numFmtId="0" fontId="14" fillId="4" borderId="50" xfId="0" applyNumberFormat="1" applyFont="1" applyFill="1" applyBorder="1" applyAlignment="1" quotePrefix="1">
      <alignment horizontal="right" vertical="center" shrinkToFit="1"/>
    </xf>
    <xf numFmtId="0" fontId="14" fillId="4" borderId="0" xfId="0" applyFont="1" applyFill="1" applyBorder="1" applyAlignment="1" quotePrefix="1">
      <alignment horizontal="right" vertical="center" shrinkToFit="1"/>
    </xf>
    <xf numFmtId="0" fontId="14" fillId="24" borderId="63" xfId="0" applyFont="1" applyFill="1" applyBorder="1" applyAlignment="1">
      <alignment horizontal="left" vertical="center" shrinkToFit="1"/>
    </xf>
    <xf numFmtId="186" fontId="14" fillId="24" borderId="64" xfId="0" applyNumberFormat="1" applyFont="1" applyFill="1" applyBorder="1" applyAlignment="1">
      <alignment vertical="center" shrinkToFit="1"/>
    </xf>
    <xf numFmtId="38" fontId="11" fillId="24" borderId="12" xfId="49" applyFont="1" applyFill="1" applyBorder="1" applyAlignment="1">
      <alignment horizontal="right" vertical="center" shrinkToFit="1"/>
    </xf>
    <xf numFmtId="38" fontId="11" fillId="24" borderId="15" xfId="49" applyFont="1" applyFill="1" applyBorder="1" applyAlignment="1">
      <alignment horizontal="right" vertical="center" shrinkToFit="1"/>
    </xf>
    <xf numFmtId="38" fontId="11" fillId="24" borderId="21" xfId="49" applyFont="1" applyFill="1" applyBorder="1" applyAlignment="1">
      <alignment horizontal="right" vertical="center" shrinkToFit="1"/>
    </xf>
    <xf numFmtId="0" fontId="14" fillId="24" borderId="56" xfId="0" applyFont="1" applyFill="1" applyBorder="1" applyAlignment="1">
      <alignment horizontal="left" vertical="center" shrinkToFit="1"/>
    </xf>
    <xf numFmtId="186" fontId="14" fillId="24" borderId="65" xfId="0" applyNumberFormat="1" applyFont="1" applyFill="1" applyBorder="1" applyAlignment="1">
      <alignment vertical="center" shrinkToFit="1"/>
    </xf>
    <xf numFmtId="186" fontId="14" fillId="24" borderId="24" xfId="0" applyNumberFormat="1" applyFont="1" applyFill="1" applyBorder="1" applyAlignment="1">
      <alignment vertical="center" shrinkToFit="1"/>
    </xf>
    <xf numFmtId="0" fontId="14" fillId="7" borderId="16" xfId="0" applyFont="1" applyFill="1" applyBorder="1" applyAlignment="1">
      <alignment vertical="center" shrinkToFit="1"/>
    </xf>
    <xf numFmtId="186" fontId="14" fillId="24" borderId="66" xfId="0" applyNumberFormat="1" applyFont="1" applyFill="1" applyBorder="1" applyAlignment="1">
      <alignment horizontal="center" vertical="center"/>
    </xf>
    <xf numFmtId="186" fontId="14" fillId="24" borderId="67" xfId="0" applyNumberFormat="1" applyFont="1" applyFill="1" applyBorder="1" applyAlignment="1">
      <alignment horizontal="center" vertical="center"/>
    </xf>
    <xf numFmtId="186" fontId="14" fillId="24" borderId="14" xfId="0" applyNumberFormat="1" applyFont="1" applyFill="1" applyBorder="1" applyAlignment="1">
      <alignment horizontal="center" vertical="center" shrinkToFit="1"/>
    </xf>
    <xf numFmtId="186" fontId="14" fillId="24" borderId="0" xfId="0" applyNumberFormat="1" applyFont="1" applyFill="1" applyBorder="1" applyAlignment="1">
      <alignment horizontal="center" vertical="center" shrinkToFit="1"/>
    </xf>
    <xf numFmtId="0" fontId="13" fillId="4" borderId="14" xfId="0" applyFont="1" applyFill="1" applyBorder="1" applyAlignment="1">
      <alignment shrinkToFit="1"/>
    </xf>
    <xf numFmtId="0" fontId="13" fillId="4" borderId="43" xfId="0" applyFont="1" applyFill="1" applyBorder="1" applyAlignment="1">
      <alignment shrinkToFit="1"/>
    </xf>
    <xf numFmtId="0" fontId="13" fillId="0" borderId="0" xfId="0" applyFont="1" applyBorder="1" applyAlignment="1">
      <alignment shrinkToFit="1"/>
    </xf>
    <xf numFmtId="0" fontId="13" fillId="0" borderId="44" xfId="0" applyFont="1" applyBorder="1" applyAlignment="1">
      <alignment shrinkToFit="1"/>
    </xf>
    <xf numFmtId="0" fontId="13" fillId="4" borderId="15" xfId="0" applyFont="1" applyFill="1" applyBorder="1" applyAlignment="1">
      <alignment shrinkToFit="1"/>
    </xf>
    <xf numFmtId="0" fontId="13" fillId="4" borderId="45" xfId="0" applyFont="1" applyFill="1" applyBorder="1" applyAlignment="1">
      <alignment shrinkToFit="1"/>
    </xf>
    <xf numFmtId="0" fontId="13" fillId="0" borderId="0" xfId="0" applyFont="1" applyAlignment="1">
      <alignment shrinkToFit="1"/>
    </xf>
    <xf numFmtId="0" fontId="13" fillId="4" borderId="68" xfId="0" applyFont="1" applyFill="1" applyBorder="1" applyAlignment="1">
      <alignment shrinkToFit="1"/>
    </xf>
    <xf numFmtId="0" fontId="13" fillId="4" borderId="42" xfId="0" applyFont="1" applyFill="1" applyBorder="1" applyAlignment="1">
      <alignment shrinkToFit="1"/>
    </xf>
    <xf numFmtId="0" fontId="13" fillId="4" borderId="69" xfId="0" applyFont="1" applyFill="1" applyBorder="1" applyAlignment="1">
      <alignment shrinkToFit="1"/>
    </xf>
    <xf numFmtId="0" fontId="13" fillId="0" borderId="70" xfId="0" applyFont="1" applyBorder="1" applyAlignment="1">
      <alignment shrinkToFit="1"/>
    </xf>
    <xf numFmtId="0" fontId="13" fillId="0" borderId="68" xfId="0" applyFont="1" applyBorder="1" applyAlignment="1">
      <alignment shrinkToFit="1"/>
    </xf>
    <xf numFmtId="0" fontId="13" fillId="0" borderId="42" xfId="0" applyFont="1" applyBorder="1" applyAlignment="1">
      <alignment shrinkToFit="1"/>
    </xf>
    <xf numFmtId="0" fontId="13" fillId="0" borderId="71" xfId="0" applyFont="1" applyBorder="1" applyAlignment="1">
      <alignment shrinkToFit="1"/>
    </xf>
    <xf numFmtId="0" fontId="13" fillId="4" borderId="0" xfId="0" applyFont="1" applyFill="1" applyBorder="1" applyAlignment="1">
      <alignment shrinkToFit="1"/>
    </xf>
    <xf numFmtId="0" fontId="13" fillId="0" borderId="72" xfId="0" applyFont="1" applyBorder="1" applyAlignment="1">
      <alignment shrinkToFit="1"/>
    </xf>
    <xf numFmtId="0" fontId="13" fillId="0" borderId="73" xfId="0" applyFont="1" applyBorder="1" applyAlignment="1">
      <alignment shrinkToFit="1"/>
    </xf>
    <xf numFmtId="0" fontId="13" fillId="0" borderId="11" xfId="0" applyFont="1" applyBorder="1" applyAlignment="1">
      <alignment shrinkToFit="1"/>
    </xf>
    <xf numFmtId="0" fontId="13" fillId="4" borderId="44" xfId="0" applyFont="1" applyFill="1" applyBorder="1" applyAlignment="1">
      <alignment shrinkToFit="1"/>
    </xf>
    <xf numFmtId="0" fontId="13" fillId="0" borderId="74" xfId="0" applyFont="1" applyBorder="1" applyAlignment="1">
      <alignment shrinkToFit="1"/>
    </xf>
    <xf numFmtId="0" fontId="14" fillId="24" borderId="0" xfId="0" applyFont="1" applyFill="1" applyAlignment="1">
      <alignment vertical="center" shrinkToFit="1"/>
    </xf>
    <xf numFmtId="0" fontId="13" fillId="0" borderId="69" xfId="0" applyFont="1" applyBorder="1" applyAlignment="1">
      <alignment shrinkToFit="1"/>
    </xf>
    <xf numFmtId="0" fontId="13" fillId="4" borderId="70" xfId="0" applyFont="1" applyFill="1" applyBorder="1" applyAlignment="1">
      <alignment shrinkToFit="1"/>
    </xf>
    <xf numFmtId="0" fontId="13" fillId="0" borderId="75" xfId="0" applyFont="1" applyBorder="1" applyAlignment="1">
      <alignment shrinkToFit="1"/>
    </xf>
    <xf numFmtId="0" fontId="14" fillId="4" borderId="76" xfId="0" applyFont="1" applyFill="1" applyBorder="1" applyAlignment="1">
      <alignment vertical="center" shrinkToFit="1"/>
    </xf>
    <xf numFmtId="0" fontId="14" fillId="24" borderId="71" xfId="0" applyFont="1" applyFill="1" applyBorder="1" applyAlignment="1">
      <alignment vertical="center" shrinkToFit="1"/>
    </xf>
    <xf numFmtId="0" fontId="13" fillId="4" borderId="73" xfId="0" applyFont="1" applyFill="1" applyBorder="1" applyAlignment="1">
      <alignment shrinkToFit="1"/>
    </xf>
    <xf numFmtId="0" fontId="13" fillId="4" borderId="77" xfId="0" applyFont="1" applyFill="1" applyBorder="1" applyAlignment="1">
      <alignment shrinkToFit="1"/>
    </xf>
    <xf numFmtId="0" fontId="13" fillId="0" borderId="76" xfId="0" applyFont="1" applyBorder="1" applyAlignment="1">
      <alignment shrinkToFit="1"/>
    </xf>
    <xf numFmtId="186" fontId="14" fillId="24" borderId="0" xfId="0" applyNumberFormat="1" applyFont="1" applyFill="1" applyBorder="1" applyAlignment="1">
      <alignment horizontal="center" vertical="center"/>
    </xf>
    <xf numFmtId="0" fontId="43" fillId="25" borderId="0" xfId="0" applyFont="1" applyFill="1" applyAlignment="1">
      <alignment/>
    </xf>
    <xf numFmtId="0" fontId="43" fillId="25" borderId="0" xfId="0" applyFont="1" applyFill="1" applyAlignment="1">
      <alignment shrinkToFit="1"/>
    </xf>
    <xf numFmtId="0" fontId="44" fillId="25" borderId="0" xfId="0" applyFont="1" applyFill="1" applyAlignment="1">
      <alignment/>
    </xf>
    <xf numFmtId="38" fontId="44" fillId="25" borderId="0" xfId="49" applyFont="1" applyFill="1" applyAlignment="1">
      <alignment vertical="center" shrinkToFit="1"/>
    </xf>
    <xf numFmtId="0" fontId="21" fillId="25" borderId="0" xfId="0" applyFont="1" applyFill="1" applyAlignment="1">
      <alignment/>
    </xf>
    <xf numFmtId="0" fontId="14" fillId="25" borderId="28" xfId="0" applyFont="1" applyFill="1" applyBorder="1" applyAlignment="1">
      <alignment horizontal="centerContinuous"/>
    </xf>
    <xf numFmtId="0" fontId="14" fillId="25" borderId="29" xfId="0" applyFont="1" applyFill="1" applyBorder="1" applyAlignment="1">
      <alignment horizontal="center" shrinkToFit="1"/>
    </xf>
    <xf numFmtId="0" fontId="14" fillId="25" borderId="0" xfId="0" applyFont="1" applyFill="1" applyBorder="1" applyAlignment="1">
      <alignment shrinkToFit="1"/>
    </xf>
    <xf numFmtId="0" fontId="14" fillId="25" borderId="27" xfId="0" applyFont="1" applyFill="1" applyBorder="1" applyAlignment="1">
      <alignment shrinkToFit="1"/>
    </xf>
    <xf numFmtId="0" fontId="14" fillId="25" borderId="35" xfId="0" applyFont="1" applyFill="1" applyBorder="1" applyAlignment="1">
      <alignment shrinkToFit="1"/>
    </xf>
    <xf numFmtId="0" fontId="14" fillId="0" borderId="29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 horizontal="centerContinuous"/>
    </xf>
    <xf numFmtId="0" fontId="14" fillId="0" borderId="29" xfId="0" applyFont="1" applyFill="1" applyBorder="1" applyAlignment="1">
      <alignment horizontal="center" shrinkToFit="1"/>
    </xf>
    <xf numFmtId="0" fontId="14" fillId="0" borderId="30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shrinkToFit="1"/>
    </xf>
    <xf numFmtId="0" fontId="14" fillId="0" borderId="33" xfId="0" applyFont="1" applyFill="1" applyBorder="1" applyAlignment="1">
      <alignment shrinkToFit="1"/>
    </xf>
    <xf numFmtId="186" fontId="25" fillId="26" borderId="45" xfId="0" applyNumberFormat="1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shrinkToFit="1"/>
    </xf>
    <xf numFmtId="0" fontId="14" fillId="0" borderId="32" xfId="0" applyFont="1" applyFill="1" applyBorder="1" applyAlignment="1">
      <alignment shrinkToFit="1"/>
    </xf>
    <xf numFmtId="0" fontId="14" fillId="0" borderId="35" xfId="0" applyFont="1" applyFill="1" applyBorder="1" applyAlignment="1">
      <alignment shrinkToFit="1"/>
    </xf>
    <xf numFmtId="0" fontId="14" fillId="0" borderId="36" xfId="0" applyFont="1" applyFill="1" applyBorder="1" applyAlignment="1">
      <alignment shrinkToFit="1"/>
    </xf>
    <xf numFmtId="0" fontId="25" fillId="4" borderId="35" xfId="0" applyNumberFormat="1" applyFont="1" applyFill="1" applyBorder="1" applyAlignment="1">
      <alignment horizontal="center" vertical="center" shrinkToFit="1"/>
    </xf>
    <xf numFmtId="186" fontId="25" fillId="4" borderId="14" xfId="0" applyNumberFormat="1" applyFont="1" applyFill="1" applyBorder="1" applyAlignment="1">
      <alignment horizontal="center" vertical="center" shrinkToFit="1"/>
    </xf>
    <xf numFmtId="186" fontId="25" fillId="4" borderId="35" xfId="0" applyNumberFormat="1" applyFont="1" applyFill="1" applyBorder="1" applyAlignment="1">
      <alignment horizontal="center" vertical="center" shrinkToFit="1"/>
    </xf>
    <xf numFmtId="186" fontId="25" fillId="26" borderId="27" xfId="0" applyNumberFormat="1" applyFont="1" applyFill="1" applyBorder="1" applyAlignment="1">
      <alignment horizontal="center" vertical="center" shrinkToFit="1"/>
    </xf>
    <xf numFmtId="186" fontId="25" fillId="26" borderId="78" xfId="0" applyNumberFormat="1" applyFont="1" applyFill="1" applyBorder="1" applyAlignment="1">
      <alignment horizontal="center" vertical="center" shrinkToFit="1"/>
    </xf>
    <xf numFmtId="186" fontId="25" fillId="26" borderId="15" xfId="0" applyNumberFormat="1" applyFont="1" applyFill="1" applyBorder="1" applyAlignment="1">
      <alignment horizontal="center" vertical="center" shrinkToFit="1"/>
    </xf>
    <xf numFmtId="186" fontId="25" fillId="4" borderId="43" xfId="0" applyNumberFormat="1" applyFont="1" applyFill="1" applyBorder="1" applyAlignment="1">
      <alignment horizontal="center" vertical="center" shrinkToFit="1"/>
    </xf>
    <xf numFmtId="186" fontId="25" fillId="4" borderId="79" xfId="0" applyNumberFormat="1" applyFont="1" applyFill="1" applyBorder="1" applyAlignment="1">
      <alignment horizontal="center" vertical="center" shrinkToFit="1"/>
    </xf>
    <xf numFmtId="0" fontId="25" fillId="4" borderId="14" xfId="0" applyNumberFormat="1" applyFont="1" applyFill="1" applyBorder="1" applyAlignment="1">
      <alignment horizontal="center" vertical="center" shrinkToFit="1"/>
    </xf>
    <xf numFmtId="186" fontId="0" fillId="26" borderId="66" xfId="0" applyNumberFormat="1" applyFill="1" applyBorder="1" applyAlignment="1">
      <alignment shrinkToFit="1"/>
    </xf>
    <xf numFmtId="0" fontId="25" fillId="26" borderId="80" xfId="0" applyNumberFormat="1" applyFont="1" applyFill="1" applyBorder="1" applyAlignment="1">
      <alignment horizontal="center" vertical="center" shrinkToFit="1"/>
    </xf>
    <xf numFmtId="0" fontId="25" fillId="26" borderId="27" xfId="0" applyNumberFormat="1" applyFont="1" applyFill="1" applyBorder="1" applyAlignment="1">
      <alignment horizontal="center" vertical="center" shrinkToFit="1"/>
    </xf>
    <xf numFmtId="0" fontId="25" fillId="26" borderId="13" xfId="0" applyNumberFormat="1" applyFont="1" applyFill="1" applyBorder="1" applyAlignment="1">
      <alignment horizontal="center" vertical="center" shrinkToFit="1"/>
    </xf>
    <xf numFmtId="0" fontId="25" fillId="26" borderId="15" xfId="0" applyNumberFormat="1" applyFont="1" applyFill="1" applyBorder="1" applyAlignment="1">
      <alignment horizontal="center" vertical="center" shrinkToFit="1"/>
    </xf>
    <xf numFmtId="0" fontId="25" fillId="4" borderId="20" xfId="0" applyNumberFormat="1" applyFont="1" applyFill="1" applyBorder="1" applyAlignment="1">
      <alignment horizontal="center" vertical="center" shrinkToFit="1"/>
    </xf>
    <xf numFmtId="0" fontId="25" fillId="4" borderId="81" xfId="0" applyNumberFormat="1" applyFont="1" applyFill="1" applyBorder="1" applyAlignment="1">
      <alignment horizontal="center" vertical="center" shrinkToFit="1"/>
    </xf>
    <xf numFmtId="0" fontId="12" fillId="4" borderId="15" xfId="0" applyNumberFormat="1" applyFont="1" applyFill="1" applyBorder="1" applyAlignment="1">
      <alignment horizontal="left" shrinkToFit="1"/>
    </xf>
    <xf numFmtId="0" fontId="25" fillId="26" borderId="82" xfId="0" applyNumberFormat="1" applyFont="1" applyFill="1" applyBorder="1" applyAlignment="1">
      <alignment horizontal="center" vertical="center" shrinkToFit="1"/>
    </xf>
    <xf numFmtId="0" fontId="0" fillId="26" borderId="47" xfId="0" applyFill="1" applyBorder="1" applyAlignment="1">
      <alignment shrinkToFit="1"/>
    </xf>
    <xf numFmtId="186" fontId="25" fillId="26" borderId="83" xfId="0" applyNumberFormat="1" applyFont="1" applyFill="1" applyBorder="1" applyAlignment="1">
      <alignment horizontal="center" vertical="center" shrinkToFit="1"/>
    </xf>
    <xf numFmtId="186" fontId="25" fillId="26" borderId="14" xfId="0" applyNumberFormat="1" applyFont="1" applyFill="1" applyBorder="1" applyAlignment="1">
      <alignment horizontal="center" vertical="center" shrinkToFit="1"/>
    </xf>
    <xf numFmtId="186" fontId="25" fillId="26" borderId="43" xfId="0" applyNumberFormat="1" applyFont="1" applyFill="1" applyBorder="1" applyAlignment="1">
      <alignment horizontal="center" vertical="center" shrinkToFit="1"/>
    </xf>
    <xf numFmtId="186" fontId="25" fillId="26" borderId="35" xfId="0" applyNumberFormat="1" applyFont="1" applyFill="1" applyBorder="1" applyAlignment="1">
      <alignment horizontal="center" vertical="center" shrinkToFit="1"/>
    </xf>
    <xf numFmtId="186" fontId="25" fillId="26" borderId="79" xfId="0" applyNumberFormat="1" applyFont="1" applyFill="1" applyBorder="1" applyAlignment="1">
      <alignment horizontal="center" vertical="center" shrinkToFit="1"/>
    </xf>
    <xf numFmtId="0" fontId="12" fillId="4" borderId="0" xfId="0" applyNumberFormat="1" applyFont="1" applyFill="1" applyBorder="1" applyAlignment="1">
      <alignment horizontal="left" shrinkToFit="1"/>
    </xf>
    <xf numFmtId="0" fontId="45" fillId="0" borderId="0" xfId="0" applyFont="1" applyAlignment="1">
      <alignment horizontal="left"/>
    </xf>
    <xf numFmtId="0" fontId="41" fillId="0" borderId="0" xfId="0" applyFont="1" applyBorder="1" applyAlignment="1">
      <alignment horizontal="left" shrinkToFit="1"/>
    </xf>
    <xf numFmtId="0" fontId="18" fillId="0" borderId="0" xfId="0" applyFont="1" applyAlignment="1">
      <alignment horizontal="left"/>
    </xf>
    <xf numFmtId="0" fontId="18" fillId="0" borderId="18" xfId="0" applyFont="1" applyBorder="1" applyAlignment="1">
      <alignment horizontal="left"/>
    </xf>
    <xf numFmtId="0" fontId="12" fillId="26" borderId="0" xfId="0" applyNumberFormat="1" applyFont="1" applyFill="1" applyBorder="1" applyAlignment="1">
      <alignment horizontal="left" shrinkToFit="1"/>
    </xf>
    <xf numFmtId="0" fontId="12" fillId="26" borderId="15" xfId="0" applyNumberFormat="1" applyFont="1" applyFill="1" applyBorder="1" applyAlignment="1">
      <alignment horizontal="left" shrinkToFit="1"/>
    </xf>
    <xf numFmtId="0" fontId="25" fillId="26" borderId="46" xfId="0" applyNumberFormat="1" applyFont="1" applyFill="1" applyBorder="1" applyAlignment="1">
      <alignment horizontal="center" vertical="center" shrinkToFit="1"/>
    </xf>
    <xf numFmtId="0" fontId="0" fillId="26" borderId="82" xfId="0" applyFill="1" applyBorder="1" applyAlignment="1">
      <alignment shrinkToFit="1"/>
    </xf>
    <xf numFmtId="186" fontId="25" fillId="26" borderId="67" xfId="0" applyNumberFormat="1" applyFont="1" applyFill="1" applyBorder="1" applyAlignment="1">
      <alignment horizontal="center" vertical="center" shrinkToFit="1"/>
    </xf>
    <xf numFmtId="186" fontId="0" fillId="26" borderId="83" xfId="0" applyNumberFormat="1" applyFill="1" applyBorder="1" applyAlignment="1">
      <alignment shrinkToFit="1"/>
    </xf>
    <xf numFmtId="0" fontId="25" fillId="26" borderId="20" xfId="0" applyNumberFormat="1" applyFont="1" applyFill="1" applyBorder="1" applyAlignment="1">
      <alignment horizontal="center" vertical="center" shrinkToFit="1"/>
    </xf>
    <xf numFmtId="0" fontId="25" fillId="26" borderId="14" xfId="0" applyNumberFormat="1" applyFont="1" applyFill="1" applyBorder="1" applyAlignment="1">
      <alignment horizontal="center" vertical="center" shrinkToFit="1"/>
    </xf>
    <xf numFmtId="0" fontId="25" fillId="26" borderId="81" xfId="0" applyNumberFormat="1" applyFont="1" applyFill="1" applyBorder="1" applyAlignment="1">
      <alignment horizontal="center" vertical="center" shrinkToFit="1"/>
    </xf>
    <xf numFmtId="0" fontId="25" fillId="26" borderId="35" xfId="0" applyNumberFormat="1" applyFont="1" applyFill="1" applyBorder="1" applyAlignment="1">
      <alignment horizontal="center" vertical="center" shrinkToFit="1"/>
    </xf>
    <xf numFmtId="0" fontId="25" fillId="4" borderId="80" xfId="0" applyNumberFormat="1" applyFont="1" applyFill="1" applyBorder="1" applyAlignment="1">
      <alignment horizontal="center" vertical="center" shrinkToFit="1"/>
    </xf>
    <xf numFmtId="0" fontId="25" fillId="4" borderId="13" xfId="0" applyNumberFormat="1" applyFont="1" applyFill="1" applyBorder="1" applyAlignment="1">
      <alignment horizontal="center" vertical="center" shrinkToFit="1"/>
    </xf>
    <xf numFmtId="186" fontId="25" fillId="4" borderId="27" xfId="0" applyNumberFormat="1" applyFont="1" applyFill="1" applyBorder="1" applyAlignment="1">
      <alignment horizontal="center" vertical="center" shrinkToFit="1"/>
    </xf>
    <xf numFmtId="186" fontId="25" fillId="4" borderId="78" xfId="0" applyNumberFormat="1" applyFont="1" applyFill="1" applyBorder="1" applyAlignment="1">
      <alignment horizontal="center" vertical="center" shrinkToFit="1"/>
    </xf>
    <xf numFmtId="186" fontId="25" fillId="4" borderId="15" xfId="0" applyNumberFormat="1" applyFont="1" applyFill="1" applyBorder="1" applyAlignment="1">
      <alignment horizontal="center" vertical="center" shrinkToFit="1"/>
    </xf>
    <xf numFmtId="186" fontId="25" fillId="4" borderId="45" xfId="0" applyNumberFormat="1" applyFont="1" applyFill="1" applyBorder="1" applyAlignment="1">
      <alignment horizontal="center" vertical="center" shrinkToFit="1"/>
    </xf>
    <xf numFmtId="0" fontId="25" fillId="4" borderId="27" xfId="0" applyNumberFormat="1" applyFont="1" applyFill="1" applyBorder="1" applyAlignment="1">
      <alignment horizontal="center" vertical="center" shrinkToFit="1"/>
    </xf>
    <xf numFmtId="0" fontId="25" fillId="4" borderId="15" xfId="0" applyNumberFormat="1" applyFont="1" applyFill="1" applyBorder="1" applyAlignment="1">
      <alignment horizontal="center" vertical="center" shrinkToFit="1"/>
    </xf>
    <xf numFmtId="0" fontId="21" fillId="26" borderId="84" xfId="0" applyFont="1" applyFill="1" applyBorder="1" applyAlignment="1">
      <alignment horizontal="center"/>
    </xf>
    <xf numFmtId="0" fontId="0" fillId="26" borderId="84" xfId="0" applyFill="1" applyBorder="1" applyAlignment="1">
      <alignment/>
    </xf>
    <xf numFmtId="0" fontId="10" fillId="26" borderId="0" xfId="0" applyNumberFormat="1" applyFont="1" applyFill="1" applyBorder="1" applyAlignment="1">
      <alignment horizontal="left" shrinkToFit="1"/>
    </xf>
    <xf numFmtId="0" fontId="10" fillId="26" borderId="15" xfId="0" applyNumberFormat="1" applyFont="1" applyFill="1" applyBorder="1" applyAlignment="1">
      <alignment horizontal="left" shrinkToFit="1"/>
    </xf>
    <xf numFmtId="0" fontId="10" fillId="26" borderId="14" xfId="0" applyNumberFormat="1" applyFont="1" applyFill="1" applyBorder="1" applyAlignment="1">
      <alignment horizontal="left" shrinkToFit="1"/>
    </xf>
    <xf numFmtId="0" fontId="21" fillId="4" borderId="20" xfId="0" applyFont="1" applyFill="1" applyBorder="1" applyAlignment="1">
      <alignment horizontal="center"/>
    </xf>
    <xf numFmtId="0" fontId="21" fillId="4" borderId="43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44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45" xfId="0" applyFont="1" applyFill="1" applyBorder="1" applyAlignment="1">
      <alignment horizontal="center"/>
    </xf>
    <xf numFmtId="0" fontId="10" fillId="4" borderId="14" xfId="0" applyNumberFormat="1" applyFont="1" applyFill="1" applyBorder="1" applyAlignment="1">
      <alignment horizontal="left" shrinkToFit="1"/>
    </xf>
    <xf numFmtId="0" fontId="10" fillId="4" borderId="15" xfId="0" applyNumberFormat="1" applyFont="1" applyFill="1" applyBorder="1" applyAlignment="1">
      <alignment horizontal="left" shrinkToFit="1"/>
    </xf>
    <xf numFmtId="0" fontId="25" fillId="4" borderId="46" xfId="0" applyNumberFormat="1" applyFont="1" applyFill="1" applyBorder="1" applyAlignment="1">
      <alignment horizontal="center" vertical="center" shrinkToFit="1"/>
    </xf>
    <xf numFmtId="0" fontId="0" fillId="4" borderId="82" xfId="0" applyFill="1" applyBorder="1" applyAlignment="1">
      <alignment shrinkToFit="1"/>
    </xf>
    <xf numFmtId="186" fontId="25" fillId="4" borderId="67" xfId="0" applyNumberFormat="1" applyFont="1" applyFill="1" applyBorder="1" applyAlignment="1">
      <alignment horizontal="center" vertical="center" shrinkToFit="1"/>
    </xf>
    <xf numFmtId="186" fontId="0" fillId="4" borderId="83" xfId="0" applyNumberFormat="1" applyFill="1" applyBorder="1" applyAlignment="1">
      <alignment shrinkToFit="1"/>
    </xf>
    <xf numFmtId="186" fontId="25" fillId="4" borderId="83" xfId="0" applyNumberFormat="1" applyFont="1" applyFill="1" applyBorder="1" applyAlignment="1">
      <alignment horizontal="center" vertical="center" shrinkToFit="1"/>
    </xf>
    <xf numFmtId="186" fontId="0" fillId="4" borderId="66" xfId="0" applyNumberFormat="1" applyFill="1" applyBorder="1" applyAlignment="1">
      <alignment shrinkToFit="1"/>
    </xf>
    <xf numFmtId="0" fontId="25" fillId="4" borderId="82" xfId="0" applyNumberFormat="1" applyFont="1" applyFill="1" applyBorder="1" applyAlignment="1">
      <alignment horizontal="center" vertical="center" shrinkToFit="1"/>
    </xf>
    <xf numFmtId="0" fontId="0" fillId="4" borderId="47" xfId="0" applyFill="1" applyBorder="1" applyAlignment="1">
      <alignment shrinkToFit="1"/>
    </xf>
    <xf numFmtId="0" fontId="16" fillId="24" borderId="63" xfId="0" applyFont="1" applyFill="1" applyBorder="1" applyAlignment="1">
      <alignment horizontal="left" vertical="center" shrinkToFit="1"/>
    </xf>
    <xf numFmtId="0" fontId="16" fillId="24" borderId="64" xfId="0" applyFont="1" applyFill="1" applyBorder="1" applyAlignment="1">
      <alignment horizontal="left" vertical="center" shrinkToFit="1"/>
    </xf>
    <xf numFmtId="0" fontId="16" fillId="24" borderId="17" xfId="0" applyFont="1" applyFill="1" applyBorder="1" applyAlignment="1">
      <alignment horizontal="left" vertical="center" shrinkToFit="1"/>
    </xf>
    <xf numFmtId="0" fontId="16" fillId="24" borderId="23" xfId="0" applyFont="1" applyFill="1" applyBorder="1" applyAlignment="1">
      <alignment horizontal="left" vertical="center" shrinkToFit="1"/>
    </xf>
    <xf numFmtId="0" fontId="14" fillId="24" borderId="17" xfId="0" applyFont="1" applyFill="1" applyBorder="1" applyAlignment="1">
      <alignment horizontal="center" vertical="center" shrinkToFit="1"/>
    </xf>
    <xf numFmtId="0" fontId="14" fillId="24" borderId="18" xfId="0" applyFont="1" applyFill="1" applyBorder="1" applyAlignment="1">
      <alignment horizontal="center" vertical="center" shrinkToFit="1"/>
    </xf>
    <xf numFmtId="0" fontId="14" fillId="24" borderId="85" xfId="0" applyFont="1" applyFill="1" applyBorder="1" applyAlignment="1">
      <alignment horizontal="center" vertical="center" shrinkToFit="1"/>
    </xf>
    <xf numFmtId="0" fontId="14" fillId="24" borderId="86" xfId="0" applyNumberFormat="1" applyFont="1" applyFill="1" applyBorder="1" applyAlignment="1">
      <alignment horizontal="center" vertical="center" shrinkToFit="1"/>
    </xf>
    <xf numFmtId="0" fontId="14" fillId="24" borderId="44" xfId="0" applyNumberFormat="1" applyFont="1" applyFill="1" applyBorder="1" applyAlignment="1">
      <alignment horizontal="center" vertical="center" shrinkToFit="1"/>
    </xf>
    <xf numFmtId="0" fontId="14" fillId="24" borderId="28" xfId="0" applyFont="1" applyFill="1" applyBorder="1" applyAlignment="1">
      <alignment horizontal="center"/>
    </xf>
    <xf numFmtId="0" fontId="14" fillId="24" borderId="29" xfId="0" applyFont="1" applyFill="1" applyBorder="1" applyAlignment="1">
      <alignment horizontal="center"/>
    </xf>
    <xf numFmtId="0" fontId="14" fillId="24" borderId="30" xfId="0" applyFont="1" applyFill="1" applyBorder="1" applyAlignment="1">
      <alignment horizontal="center"/>
    </xf>
    <xf numFmtId="0" fontId="14" fillId="24" borderId="25" xfId="0" applyFont="1" applyFill="1" applyBorder="1" applyAlignment="1">
      <alignment horizontal="center" vertical="center" shrinkToFit="1"/>
    </xf>
    <xf numFmtId="0" fontId="14" fillId="24" borderId="23" xfId="0" applyFont="1" applyFill="1" applyBorder="1" applyAlignment="1">
      <alignment horizontal="center" vertical="center" shrinkToFit="1"/>
    </xf>
    <xf numFmtId="0" fontId="14" fillId="24" borderId="1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horizontal="center" vertical="center"/>
    </xf>
    <xf numFmtId="0" fontId="14" fillId="24" borderId="63" xfId="0" applyFont="1" applyFill="1" applyBorder="1" applyAlignment="1">
      <alignment horizontal="center" vertical="center" shrinkToFit="1"/>
    </xf>
    <xf numFmtId="0" fontId="14" fillId="24" borderId="24" xfId="0" applyFont="1" applyFill="1" applyBorder="1" applyAlignment="1">
      <alignment horizontal="center" vertical="center" shrinkToFit="1"/>
    </xf>
    <xf numFmtId="0" fontId="14" fillId="24" borderId="86" xfId="0" applyFont="1" applyFill="1" applyBorder="1" applyAlignment="1">
      <alignment horizontal="center" vertical="center" shrinkToFit="1"/>
    </xf>
    <xf numFmtId="0" fontId="21" fillId="4" borderId="84" xfId="0" applyFont="1" applyFill="1" applyBorder="1" applyAlignment="1">
      <alignment horizontal="center"/>
    </xf>
    <xf numFmtId="0" fontId="0" fillId="4" borderId="84" xfId="0" applyFill="1" applyBorder="1" applyAlignment="1">
      <alignment/>
    </xf>
    <xf numFmtId="0" fontId="46" fillId="0" borderId="0" xfId="0" applyFont="1" applyAlignment="1">
      <alignment horizontal="left"/>
    </xf>
    <xf numFmtId="0" fontId="14" fillId="24" borderId="43" xfId="0" applyNumberFormat="1" applyFont="1" applyFill="1" applyBorder="1" applyAlignment="1">
      <alignment horizontal="center" vertical="center" shrinkToFit="1"/>
    </xf>
    <xf numFmtId="0" fontId="14" fillId="24" borderId="45" xfId="0" applyNumberFormat="1" applyFont="1" applyFill="1" applyBorder="1" applyAlignment="1">
      <alignment horizontal="center" vertical="center" shrinkToFit="1"/>
    </xf>
    <xf numFmtId="0" fontId="14" fillId="24" borderId="41" xfId="0" applyFont="1" applyFill="1" applyBorder="1" applyAlignment="1">
      <alignment horizontal="center" vertical="center" shrinkToFit="1"/>
    </xf>
    <xf numFmtId="0" fontId="14" fillId="24" borderId="43" xfId="0" applyFont="1" applyFill="1" applyBorder="1" applyAlignment="1">
      <alignment horizontal="right" vertical="center" shrinkToFit="1"/>
    </xf>
    <xf numFmtId="0" fontId="14" fillId="24" borderId="44" xfId="0" applyFont="1" applyFill="1" applyBorder="1" applyAlignment="1">
      <alignment horizontal="right" vertical="center" shrinkToFit="1"/>
    </xf>
    <xf numFmtId="0" fontId="14" fillId="24" borderId="45" xfId="0" applyFont="1" applyFill="1" applyBorder="1" applyAlignment="1">
      <alignment horizontal="right" vertical="center" shrinkToFit="1"/>
    </xf>
    <xf numFmtId="0" fontId="14" fillId="24" borderId="19" xfId="0" applyNumberFormat="1" applyFont="1" applyFill="1" applyBorder="1" applyAlignment="1">
      <alignment horizontal="center" vertical="center" shrinkToFit="1"/>
    </xf>
    <xf numFmtId="0" fontId="14" fillId="24" borderId="22" xfId="0" applyNumberFormat="1" applyFont="1" applyFill="1" applyBorder="1" applyAlignment="1">
      <alignment horizontal="center" vertical="center" shrinkToFit="1"/>
    </xf>
    <xf numFmtId="0" fontId="14" fillId="24" borderId="21" xfId="0" applyNumberFormat="1" applyFont="1" applyFill="1" applyBorder="1" applyAlignment="1">
      <alignment horizontal="center" vertical="center" shrinkToFit="1"/>
    </xf>
    <xf numFmtId="0" fontId="14" fillId="24" borderId="28" xfId="0" applyFont="1" applyFill="1" applyBorder="1" applyAlignment="1">
      <alignment horizontal="center" shrinkToFit="1"/>
    </xf>
    <xf numFmtId="0" fontId="14" fillId="24" borderId="29" xfId="0" applyFont="1" applyFill="1" applyBorder="1" applyAlignment="1">
      <alignment horizontal="center" shrinkToFit="1"/>
    </xf>
    <xf numFmtId="0" fontId="14" fillId="24" borderId="30" xfId="0" applyFont="1" applyFill="1" applyBorder="1" applyAlignment="1">
      <alignment horizontal="center" shrinkToFit="1"/>
    </xf>
    <xf numFmtId="0" fontId="14" fillId="24" borderId="46" xfId="0" applyFont="1" applyFill="1" applyBorder="1" applyAlignment="1">
      <alignment horizontal="center" vertical="center"/>
    </xf>
    <xf numFmtId="0" fontId="14" fillId="24" borderId="87" xfId="0" applyFont="1" applyFill="1" applyBorder="1" applyAlignment="1">
      <alignment horizontal="center" vertical="center"/>
    </xf>
    <xf numFmtId="186" fontId="14" fillId="24" borderId="87" xfId="0" applyNumberFormat="1" applyFont="1" applyFill="1" applyBorder="1" applyAlignment="1">
      <alignment horizontal="center" vertical="center"/>
    </xf>
    <xf numFmtId="186" fontId="14" fillId="24" borderId="67" xfId="0" applyNumberFormat="1" applyFont="1" applyFill="1" applyBorder="1" applyAlignment="1">
      <alignment horizontal="center" vertical="center"/>
    </xf>
    <xf numFmtId="0" fontId="14" fillId="24" borderId="47" xfId="0" applyFont="1" applyFill="1" applyBorder="1" applyAlignment="1">
      <alignment horizontal="center" vertical="center"/>
    </xf>
    <xf numFmtId="0" fontId="14" fillId="24" borderId="88" xfId="0" applyFont="1" applyFill="1" applyBorder="1" applyAlignment="1">
      <alignment horizontal="center" vertical="center"/>
    </xf>
    <xf numFmtId="186" fontId="14" fillId="24" borderId="88" xfId="0" applyNumberFormat="1" applyFont="1" applyFill="1" applyBorder="1" applyAlignment="1">
      <alignment horizontal="center" vertical="center"/>
    </xf>
    <xf numFmtId="186" fontId="14" fillId="24" borderId="66" xfId="0" applyNumberFormat="1" applyFont="1" applyFill="1" applyBorder="1" applyAlignment="1">
      <alignment horizontal="center" vertical="center"/>
    </xf>
    <xf numFmtId="0" fontId="14" fillId="24" borderId="89" xfId="0" applyNumberFormat="1" applyFont="1" applyFill="1" applyBorder="1" applyAlignment="1">
      <alignment horizontal="center" vertical="center" shrinkToFit="1"/>
    </xf>
    <xf numFmtId="0" fontId="14" fillId="24" borderId="62" xfId="0" applyNumberFormat="1" applyFont="1" applyFill="1" applyBorder="1" applyAlignment="1">
      <alignment horizontal="center" vertical="center" shrinkToFit="1"/>
    </xf>
    <xf numFmtId="0" fontId="14" fillId="24" borderId="14" xfId="0" applyFont="1" applyFill="1" applyBorder="1" applyAlignment="1">
      <alignment horizontal="right" vertical="center" shrinkToFit="1"/>
    </xf>
    <xf numFmtId="0" fontId="14" fillId="24" borderId="0" xfId="0" applyFont="1" applyFill="1" applyBorder="1" applyAlignment="1">
      <alignment horizontal="right" vertical="center" shrinkToFit="1"/>
    </xf>
    <xf numFmtId="0" fontId="14" fillId="24" borderId="65" xfId="0" applyNumberFormat="1" applyFont="1" applyFill="1" applyBorder="1" applyAlignment="1">
      <alignment horizontal="center" vertical="center" shrinkToFit="1"/>
    </xf>
    <xf numFmtId="189" fontId="10" fillId="24" borderId="16" xfId="0" applyNumberFormat="1" applyFont="1" applyFill="1" applyBorder="1" applyAlignment="1">
      <alignment horizontal="center" vertical="center" shrinkToFit="1"/>
    </xf>
    <xf numFmtId="189" fontId="10" fillId="24" borderId="14" xfId="0" applyNumberFormat="1" applyFont="1" applyFill="1" applyBorder="1" applyAlignment="1">
      <alignment horizontal="center" vertical="center" shrinkToFit="1"/>
    </xf>
    <xf numFmtId="189" fontId="10" fillId="24" borderId="19" xfId="0" applyNumberFormat="1" applyFont="1" applyFill="1" applyBorder="1" applyAlignment="1">
      <alignment horizontal="center" vertical="center" shrinkToFit="1"/>
    </xf>
    <xf numFmtId="189" fontId="10" fillId="24" borderId="10" xfId="0" applyNumberFormat="1" applyFont="1" applyFill="1" applyBorder="1" applyAlignment="1">
      <alignment horizontal="center" vertical="center" shrinkToFit="1"/>
    </xf>
    <xf numFmtId="189" fontId="10" fillId="24" borderId="0" xfId="0" applyNumberFormat="1" applyFont="1" applyFill="1" applyBorder="1" applyAlignment="1">
      <alignment horizontal="center" vertical="center" shrinkToFit="1"/>
    </xf>
    <xf numFmtId="189" fontId="10" fillId="24" borderId="22" xfId="0" applyNumberFormat="1" applyFont="1" applyFill="1" applyBorder="1" applyAlignment="1">
      <alignment horizontal="center" vertical="center" shrinkToFit="1"/>
    </xf>
    <xf numFmtId="189" fontId="10" fillId="24" borderId="56" xfId="0" applyNumberFormat="1" applyFont="1" applyFill="1" applyBorder="1" applyAlignment="1">
      <alignment horizontal="center" vertical="center" shrinkToFit="1"/>
    </xf>
    <xf numFmtId="189" fontId="10" fillId="24" borderId="49" xfId="0" applyNumberFormat="1" applyFont="1" applyFill="1" applyBorder="1" applyAlignment="1">
      <alignment horizontal="center" vertical="center" shrinkToFit="1"/>
    </xf>
    <xf numFmtId="189" fontId="10" fillId="24" borderId="65" xfId="0" applyNumberFormat="1" applyFont="1" applyFill="1" applyBorder="1" applyAlignment="1">
      <alignment horizontal="center" vertical="center" shrinkToFit="1"/>
    </xf>
    <xf numFmtId="189" fontId="10" fillId="24" borderId="48" xfId="0" applyNumberFormat="1" applyFont="1" applyFill="1" applyBorder="1" applyAlignment="1">
      <alignment horizontal="center" vertical="center" shrinkToFit="1"/>
    </xf>
    <xf numFmtId="189" fontId="10" fillId="24" borderId="50" xfId="0" applyNumberFormat="1" applyFont="1" applyFill="1" applyBorder="1" applyAlignment="1">
      <alignment horizontal="center" vertical="center" shrinkToFit="1"/>
    </xf>
    <xf numFmtId="189" fontId="10" fillId="24" borderId="89" xfId="0" applyNumberFormat="1" applyFont="1" applyFill="1" applyBorder="1" applyAlignment="1">
      <alignment horizontal="center" vertical="center" shrinkToFit="1"/>
    </xf>
    <xf numFmtId="0" fontId="14" fillId="24" borderId="90" xfId="0" applyFont="1" applyFill="1" applyBorder="1" applyAlignment="1">
      <alignment horizontal="right" vertical="center" shrinkToFit="1"/>
    </xf>
    <xf numFmtId="0" fontId="14" fillId="24" borderId="91" xfId="0" applyFont="1" applyFill="1" applyBorder="1" applyAlignment="1">
      <alignment horizontal="right" vertical="center" shrinkToFit="1"/>
    </xf>
    <xf numFmtId="0" fontId="14" fillId="24" borderId="92" xfId="0" applyFont="1" applyFill="1" applyBorder="1" applyAlignment="1">
      <alignment horizontal="right" vertical="center" shrinkToFit="1"/>
    </xf>
    <xf numFmtId="0" fontId="14" fillId="24" borderId="93" xfId="0" applyFont="1" applyFill="1" applyBorder="1" applyAlignment="1">
      <alignment horizontal="right" vertical="center" shrinkToFit="1"/>
    </xf>
    <xf numFmtId="0" fontId="14" fillId="24" borderId="94" xfId="0" applyFont="1" applyFill="1" applyBorder="1" applyAlignment="1">
      <alignment horizontal="right" vertical="center" shrinkToFit="1"/>
    </xf>
    <xf numFmtId="0" fontId="14" fillId="24" borderId="95" xfId="0" applyFont="1" applyFill="1" applyBorder="1" applyAlignment="1">
      <alignment horizontal="right" vertical="center" shrinkToFit="1"/>
    </xf>
    <xf numFmtId="0" fontId="14" fillId="24" borderId="96" xfId="0" applyFont="1" applyFill="1" applyBorder="1" applyAlignment="1">
      <alignment horizontal="right" vertical="center" shrinkToFit="1"/>
    </xf>
    <xf numFmtId="0" fontId="14" fillId="24" borderId="97" xfId="0" applyFont="1" applyFill="1" applyBorder="1" applyAlignment="1">
      <alignment horizontal="right" vertical="center" shrinkToFit="1"/>
    </xf>
    <xf numFmtId="0" fontId="14" fillId="24" borderId="98" xfId="0" applyFont="1" applyFill="1" applyBorder="1" applyAlignment="1">
      <alignment horizontal="right" vertical="center" shrinkToFit="1"/>
    </xf>
    <xf numFmtId="0" fontId="14" fillId="24" borderId="99" xfId="0" applyFont="1" applyFill="1" applyBorder="1" applyAlignment="1">
      <alignment horizontal="right" vertical="center" shrinkToFit="1"/>
    </xf>
    <xf numFmtId="0" fontId="14" fillId="24" borderId="100" xfId="0" applyFont="1" applyFill="1" applyBorder="1" applyAlignment="1">
      <alignment horizontal="right" vertical="center" shrinkToFit="1"/>
    </xf>
    <xf numFmtId="0" fontId="14" fillId="24" borderId="101" xfId="0" applyFont="1" applyFill="1" applyBorder="1" applyAlignment="1">
      <alignment horizontal="right" vertical="center" shrinkToFit="1"/>
    </xf>
    <xf numFmtId="0" fontId="14" fillId="24" borderId="51" xfId="0" applyFont="1" applyFill="1" applyBorder="1" applyAlignment="1">
      <alignment horizontal="right" vertical="center" shrinkToFit="1"/>
    </xf>
    <xf numFmtId="0" fontId="14" fillId="24" borderId="49" xfId="0" applyFont="1" applyFill="1" applyBorder="1" applyAlignment="1">
      <alignment horizontal="right" vertical="center" shrinkToFit="1"/>
    </xf>
    <xf numFmtId="0" fontId="14" fillId="24" borderId="65" xfId="0" applyFont="1" applyFill="1" applyBorder="1" applyAlignment="1">
      <alignment horizontal="right" vertical="center" shrinkToFit="1"/>
    </xf>
    <xf numFmtId="0" fontId="14" fillId="24" borderId="52" xfId="0" applyFont="1" applyFill="1" applyBorder="1" applyAlignment="1">
      <alignment horizontal="right" vertical="center" shrinkToFit="1"/>
    </xf>
    <xf numFmtId="0" fontId="14" fillId="24" borderId="50" xfId="0" applyFont="1" applyFill="1" applyBorder="1" applyAlignment="1">
      <alignment horizontal="right" vertical="center" shrinkToFit="1"/>
    </xf>
    <xf numFmtId="0" fontId="14" fillId="24" borderId="89" xfId="0" applyFont="1" applyFill="1" applyBorder="1" applyAlignment="1">
      <alignment horizontal="right" vertical="center" shrinkToFit="1"/>
    </xf>
    <xf numFmtId="0" fontId="14" fillId="24" borderId="59" xfId="0" applyFont="1" applyFill="1" applyBorder="1" applyAlignment="1">
      <alignment horizontal="right" vertical="center" shrinkToFit="1"/>
    </xf>
    <xf numFmtId="0" fontId="14" fillId="24" borderId="58" xfId="0" applyFont="1" applyFill="1" applyBorder="1" applyAlignment="1">
      <alignment horizontal="right" vertical="center" shrinkToFit="1"/>
    </xf>
    <xf numFmtId="0" fontId="14" fillId="24" borderId="60" xfId="0" applyFont="1" applyFill="1" applyBorder="1" applyAlignment="1">
      <alignment horizontal="right" vertical="center" shrinkToFit="1"/>
    </xf>
    <xf numFmtId="0" fontId="14" fillId="24" borderId="18" xfId="0" applyFont="1" applyFill="1" applyBorder="1" applyAlignment="1">
      <alignment horizontal="right" vertical="center" shrinkToFit="1"/>
    </xf>
    <xf numFmtId="0" fontId="14" fillId="24" borderId="85" xfId="0" applyFont="1" applyFill="1" applyBorder="1" applyAlignment="1">
      <alignment horizontal="right" vertical="center" shrinkToFit="1"/>
    </xf>
    <xf numFmtId="0" fontId="14" fillId="24" borderId="102" xfId="0" applyFont="1" applyFill="1" applyBorder="1" applyAlignment="1">
      <alignment horizontal="right" vertical="center" shrinkToFit="1"/>
    </xf>
    <xf numFmtId="0" fontId="14" fillId="24" borderId="103" xfId="0" applyFont="1" applyFill="1" applyBorder="1" applyAlignment="1">
      <alignment horizontal="right" vertical="center" shrinkToFit="1"/>
    </xf>
    <xf numFmtId="0" fontId="14" fillId="24" borderId="104" xfId="0" applyFont="1" applyFill="1" applyBorder="1" applyAlignment="1">
      <alignment horizontal="right" vertical="center" shrinkToFit="1"/>
    </xf>
    <xf numFmtId="0" fontId="14" fillId="24" borderId="105" xfId="0" applyFont="1" applyFill="1" applyBorder="1" applyAlignment="1">
      <alignment horizontal="right" vertical="center" shrinkToFit="1"/>
    </xf>
    <xf numFmtId="0" fontId="14" fillId="24" borderId="106" xfId="0" applyFont="1" applyFill="1" applyBorder="1" applyAlignment="1">
      <alignment horizontal="right" vertical="center" shrinkToFit="1"/>
    </xf>
    <xf numFmtId="0" fontId="14" fillId="24" borderId="107" xfId="0" applyFont="1" applyFill="1" applyBorder="1" applyAlignment="1">
      <alignment horizontal="right" vertical="center" shrinkToFit="1"/>
    </xf>
    <xf numFmtId="0" fontId="14" fillId="24" borderId="108" xfId="0" applyFont="1" applyFill="1" applyBorder="1" applyAlignment="1">
      <alignment horizontal="right" vertical="center" shrinkToFit="1"/>
    </xf>
    <xf numFmtId="0" fontId="14" fillId="24" borderId="109" xfId="0" applyFont="1" applyFill="1" applyBorder="1" applyAlignment="1">
      <alignment horizontal="right" vertical="center" shrinkToFit="1"/>
    </xf>
    <xf numFmtId="0" fontId="42" fillId="0" borderId="0" xfId="0" applyFont="1" applyAlignment="1">
      <alignment horizontal="left"/>
    </xf>
    <xf numFmtId="0" fontId="14" fillId="24" borderId="110" xfId="0" applyNumberFormat="1" applyFont="1" applyFill="1" applyBorder="1" applyAlignment="1">
      <alignment horizontal="center" vertical="center" shrinkToFit="1"/>
    </xf>
    <xf numFmtId="189" fontId="10" fillId="24" borderId="63" xfId="0" applyNumberFormat="1" applyFont="1" applyFill="1" applyBorder="1" applyAlignment="1">
      <alignment horizontal="center" vertical="center" shrinkToFit="1"/>
    </xf>
    <xf numFmtId="189" fontId="10" fillId="24" borderId="24" xfId="0" applyNumberFormat="1" applyFont="1" applyFill="1" applyBorder="1" applyAlignment="1">
      <alignment horizontal="center" vertical="center" shrinkToFit="1"/>
    </xf>
    <xf numFmtId="189" fontId="10" fillId="24" borderId="64" xfId="0" applyNumberFormat="1" applyFont="1" applyFill="1" applyBorder="1" applyAlignment="1">
      <alignment horizontal="center" vertical="center" shrinkToFit="1"/>
    </xf>
    <xf numFmtId="0" fontId="14" fillId="24" borderId="63" xfId="0" applyFont="1" applyFill="1" applyBorder="1" applyAlignment="1">
      <alignment horizontal="center" vertical="center"/>
    </xf>
    <xf numFmtId="0" fontId="14" fillId="24" borderId="24" xfId="0" applyFont="1" applyFill="1" applyBorder="1" applyAlignment="1">
      <alignment horizontal="center" vertical="center"/>
    </xf>
    <xf numFmtId="0" fontId="14" fillId="24" borderId="64" xfId="0" applyFont="1" applyFill="1" applyBorder="1" applyAlignment="1">
      <alignment horizontal="center" vertical="center"/>
    </xf>
    <xf numFmtId="0" fontId="14" fillId="24" borderId="111" xfId="0" applyFont="1" applyFill="1" applyBorder="1" applyAlignment="1">
      <alignment horizontal="right" vertical="center" shrinkToFit="1"/>
    </xf>
    <xf numFmtId="0" fontId="14" fillId="24" borderId="112" xfId="0" applyFont="1" applyFill="1" applyBorder="1" applyAlignment="1">
      <alignment horizontal="right" vertical="center" shrinkToFit="1"/>
    </xf>
    <xf numFmtId="0" fontId="14" fillId="24" borderId="113" xfId="0" applyFont="1" applyFill="1" applyBorder="1" applyAlignment="1">
      <alignment horizontal="right" vertical="center" shrinkToFit="1"/>
    </xf>
    <xf numFmtId="0" fontId="14" fillId="24" borderId="64" xfId="0" applyFont="1" applyFill="1" applyBorder="1" applyAlignment="1">
      <alignment horizontal="center" vertical="center" shrinkToFit="1"/>
    </xf>
    <xf numFmtId="0" fontId="14" fillId="24" borderId="64" xfId="0" applyNumberFormat="1" applyFont="1" applyFill="1" applyBorder="1" applyAlignment="1">
      <alignment horizontal="center" vertical="center" shrinkToFit="1"/>
    </xf>
    <xf numFmtId="0" fontId="14" fillId="24" borderId="14" xfId="0" applyNumberFormat="1" applyFont="1" applyFill="1" applyBorder="1" applyAlignment="1">
      <alignment horizontal="center" vertical="center" shrinkToFit="1"/>
    </xf>
    <xf numFmtId="0" fontId="14" fillId="24" borderId="0" xfId="0" applyNumberFormat="1" applyFont="1" applyFill="1" applyBorder="1" applyAlignment="1">
      <alignment horizontal="center" vertical="center" shrinkToFit="1"/>
    </xf>
    <xf numFmtId="0" fontId="14" fillId="24" borderId="15" xfId="0" applyNumberFormat="1" applyFont="1" applyFill="1" applyBorder="1" applyAlignment="1">
      <alignment horizontal="center" vertical="center" shrinkToFit="1"/>
    </xf>
    <xf numFmtId="0" fontId="14" fillId="24" borderId="43" xfId="0" applyFont="1" applyFill="1" applyBorder="1" applyAlignment="1">
      <alignment horizontal="center" vertical="center" shrinkToFit="1"/>
    </xf>
    <xf numFmtId="0" fontId="14" fillId="24" borderId="44" xfId="0" applyFont="1" applyFill="1" applyBorder="1" applyAlignment="1">
      <alignment horizontal="center" vertical="center" shrinkToFit="1"/>
    </xf>
    <xf numFmtId="0" fontId="14" fillId="24" borderId="45" xfId="0" applyFont="1" applyFill="1" applyBorder="1" applyAlignment="1">
      <alignment horizontal="center" vertical="center" shrinkToFit="1"/>
    </xf>
    <xf numFmtId="0" fontId="14" fillId="24" borderId="24" xfId="0" applyNumberFormat="1" applyFont="1" applyFill="1" applyBorder="1" applyAlignment="1">
      <alignment horizontal="center" vertical="center" shrinkToFit="1"/>
    </xf>
    <xf numFmtId="0" fontId="15" fillId="24" borderId="63" xfId="0" applyFont="1" applyFill="1" applyBorder="1" applyAlignment="1">
      <alignment horizontal="left" vertical="center" shrinkToFit="1"/>
    </xf>
    <xf numFmtId="0" fontId="15" fillId="24" borderId="64" xfId="0" applyFont="1" applyFill="1" applyBorder="1" applyAlignment="1">
      <alignment horizontal="left" vertical="center" shrinkToFit="1"/>
    </xf>
    <xf numFmtId="0" fontId="15" fillId="24" borderId="17" xfId="0" applyFont="1" applyFill="1" applyBorder="1" applyAlignment="1">
      <alignment horizontal="left" vertical="center" shrinkToFit="1"/>
    </xf>
    <xf numFmtId="0" fontId="15" fillId="24" borderId="23" xfId="0" applyFont="1" applyFill="1" applyBorder="1" applyAlignment="1">
      <alignment horizontal="left" vertical="center" shrinkToFit="1"/>
    </xf>
    <xf numFmtId="0" fontId="14" fillId="24" borderId="26" xfId="0" applyFont="1" applyFill="1" applyBorder="1" applyAlignment="1">
      <alignment horizontal="center" shrinkToFit="1"/>
    </xf>
    <xf numFmtId="0" fontId="14" fillId="24" borderId="27" xfId="0" applyFont="1" applyFill="1" applyBorder="1" applyAlignment="1">
      <alignment horizontal="center" shrinkToFit="1"/>
    </xf>
    <xf numFmtId="189" fontId="10" fillId="24" borderId="63" xfId="49" applyNumberFormat="1" applyFont="1" applyFill="1" applyBorder="1" applyAlignment="1">
      <alignment horizontal="center" vertical="center" shrinkToFit="1"/>
    </xf>
    <xf numFmtId="189" fontId="10" fillId="24" borderId="24" xfId="49" applyNumberFormat="1" applyFont="1" applyFill="1" applyBorder="1" applyAlignment="1">
      <alignment horizontal="center" vertical="center" shrinkToFit="1"/>
    </xf>
    <xf numFmtId="189" fontId="10" fillId="24" borderId="64" xfId="49" applyNumberFormat="1" applyFont="1" applyFill="1" applyBorder="1" applyAlignment="1">
      <alignment horizontal="center" vertical="center" shrinkToFit="1"/>
    </xf>
    <xf numFmtId="189" fontId="10" fillId="24" borderId="10" xfId="49" applyNumberFormat="1" applyFont="1" applyFill="1" applyBorder="1" applyAlignment="1">
      <alignment horizontal="center" vertical="center" shrinkToFit="1"/>
    </xf>
    <xf numFmtId="189" fontId="10" fillId="24" borderId="0" xfId="49" applyNumberFormat="1" applyFont="1" applyFill="1" applyBorder="1" applyAlignment="1">
      <alignment horizontal="center" vertical="center" shrinkToFit="1"/>
    </xf>
    <xf numFmtId="189" fontId="10" fillId="24" borderId="22" xfId="49" applyNumberFormat="1" applyFont="1" applyFill="1" applyBorder="1" applyAlignment="1">
      <alignment horizontal="center" vertical="center" shrinkToFit="1"/>
    </xf>
    <xf numFmtId="0" fontId="14" fillId="24" borderId="63" xfId="0" applyFont="1" applyFill="1" applyBorder="1" applyAlignment="1">
      <alignment horizontal="right" vertical="center" shrinkToFit="1"/>
    </xf>
    <xf numFmtId="0" fontId="14" fillId="24" borderId="24" xfId="0" applyFont="1" applyFill="1" applyBorder="1" applyAlignment="1">
      <alignment horizontal="right" vertical="center" shrinkToFit="1"/>
    </xf>
    <xf numFmtId="0" fontId="14" fillId="24" borderId="86" xfId="0" applyFont="1" applyFill="1" applyBorder="1" applyAlignment="1">
      <alignment horizontal="right" vertical="center" shrinkToFit="1"/>
    </xf>
    <xf numFmtId="0" fontId="14" fillId="24" borderId="10" xfId="0" applyFont="1" applyFill="1" applyBorder="1" applyAlignment="1">
      <alignment horizontal="right" vertical="center" shrinkToFit="1"/>
    </xf>
    <xf numFmtId="0" fontId="14" fillId="24" borderId="12" xfId="0" applyFont="1" applyFill="1" applyBorder="1" applyAlignment="1">
      <alignment horizontal="right" vertical="center" shrinkToFit="1"/>
    </xf>
    <xf numFmtId="0" fontId="14" fillId="24" borderId="15" xfId="0" applyFont="1" applyFill="1" applyBorder="1" applyAlignment="1">
      <alignment horizontal="right" vertical="center" shrinkToFit="1"/>
    </xf>
    <xf numFmtId="189" fontId="21" fillId="24" borderId="20" xfId="0" applyNumberFormat="1" applyFont="1" applyFill="1" applyBorder="1" applyAlignment="1">
      <alignment horizontal="center" vertical="center"/>
    </xf>
    <xf numFmtId="189" fontId="21" fillId="24" borderId="14" xfId="0" applyNumberFormat="1" applyFont="1" applyFill="1" applyBorder="1" applyAlignment="1">
      <alignment horizontal="center" vertical="center"/>
    </xf>
    <xf numFmtId="189" fontId="21" fillId="24" borderId="43" xfId="0" applyNumberFormat="1" applyFont="1" applyFill="1" applyBorder="1" applyAlignment="1">
      <alignment horizontal="center" vertical="center"/>
    </xf>
    <xf numFmtId="189" fontId="21" fillId="24" borderId="13" xfId="0" applyNumberFormat="1" applyFont="1" applyFill="1" applyBorder="1" applyAlignment="1">
      <alignment horizontal="center" vertical="center"/>
    </xf>
    <xf numFmtId="189" fontId="21" fillId="24" borderId="15" xfId="0" applyNumberFormat="1" applyFont="1" applyFill="1" applyBorder="1" applyAlignment="1">
      <alignment horizontal="center" vertical="center"/>
    </xf>
    <xf numFmtId="189" fontId="21" fillId="24" borderId="4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189" fontId="19" fillId="0" borderId="14" xfId="0" applyNumberFormat="1" applyFont="1" applyBorder="1" applyAlignment="1">
      <alignment horizontal="center"/>
    </xf>
    <xf numFmtId="189" fontId="19" fillId="0" borderId="43" xfId="0" applyNumberFormat="1" applyFont="1" applyBorder="1" applyAlignment="1">
      <alignment horizontal="center"/>
    </xf>
    <xf numFmtId="189" fontId="19" fillId="0" borderId="15" xfId="0" applyNumberFormat="1" applyFont="1" applyBorder="1" applyAlignment="1">
      <alignment horizontal="center"/>
    </xf>
    <xf numFmtId="189" fontId="19" fillId="0" borderId="45" xfId="0" applyNumberFormat="1" applyFont="1" applyBorder="1" applyAlignment="1">
      <alignment horizontal="center"/>
    </xf>
    <xf numFmtId="189" fontId="22" fillId="24" borderId="20" xfId="0" applyNumberFormat="1" applyFont="1" applyFill="1" applyBorder="1" applyAlignment="1">
      <alignment horizontal="center" vertical="center" wrapText="1"/>
    </xf>
    <xf numFmtId="189" fontId="22" fillId="24" borderId="14" xfId="0" applyNumberFormat="1" applyFont="1" applyFill="1" applyBorder="1" applyAlignment="1">
      <alignment horizontal="center" vertical="center"/>
    </xf>
    <xf numFmtId="189" fontId="22" fillId="24" borderId="43" xfId="0" applyNumberFormat="1" applyFont="1" applyFill="1" applyBorder="1" applyAlignment="1">
      <alignment horizontal="center" vertical="center"/>
    </xf>
    <xf numFmtId="189" fontId="22" fillId="24" borderId="13" xfId="0" applyNumberFormat="1" applyFont="1" applyFill="1" applyBorder="1" applyAlignment="1">
      <alignment horizontal="center" vertical="center"/>
    </xf>
    <xf numFmtId="189" fontId="22" fillId="24" borderId="15" xfId="0" applyNumberFormat="1" applyFont="1" applyFill="1" applyBorder="1" applyAlignment="1">
      <alignment horizontal="center" vertical="center"/>
    </xf>
    <xf numFmtId="189" fontId="22" fillId="24" borderId="45" xfId="0" applyNumberFormat="1" applyFont="1" applyFill="1" applyBorder="1" applyAlignment="1">
      <alignment horizontal="center" vertical="center"/>
    </xf>
    <xf numFmtId="0" fontId="14" fillId="24" borderId="114" xfId="0" applyFont="1" applyFill="1" applyBorder="1" applyAlignment="1">
      <alignment horizontal="center" vertical="center" shrinkToFit="1"/>
    </xf>
    <xf numFmtId="0" fontId="14" fillId="24" borderId="61" xfId="0" applyFont="1" applyFill="1" applyBorder="1" applyAlignment="1">
      <alignment horizontal="center" vertical="center" shrinkToFit="1"/>
    </xf>
    <xf numFmtId="0" fontId="14" fillId="24" borderId="115" xfId="0" applyFont="1" applyFill="1" applyBorder="1" applyAlignment="1">
      <alignment horizontal="center" vertical="center" shrinkToFit="1"/>
    </xf>
    <xf numFmtId="0" fontId="14" fillId="24" borderId="59" xfId="0" applyFont="1" applyFill="1" applyBorder="1" applyAlignment="1">
      <alignment horizontal="center" vertical="center" shrinkToFit="1"/>
    </xf>
    <xf numFmtId="0" fontId="14" fillId="24" borderId="58" xfId="0" applyFont="1" applyFill="1" applyBorder="1" applyAlignment="1">
      <alignment horizontal="center" vertical="center" shrinkToFit="1"/>
    </xf>
    <xf numFmtId="0" fontId="14" fillId="24" borderId="101" xfId="0" applyFont="1" applyFill="1" applyBorder="1" applyAlignment="1">
      <alignment horizontal="center" vertical="center" shrinkToFit="1"/>
    </xf>
    <xf numFmtId="0" fontId="14" fillId="24" borderId="115" xfId="0" applyNumberFormat="1" applyFont="1" applyFill="1" applyBorder="1" applyAlignment="1">
      <alignment horizontal="center" vertical="center" shrinkToFit="1"/>
    </xf>
    <xf numFmtId="0" fontId="14" fillId="24" borderId="100" xfId="0" applyNumberFormat="1" applyFont="1" applyFill="1" applyBorder="1" applyAlignment="1">
      <alignment horizontal="center" vertical="center" shrinkToFit="1"/>
    </xf>
    <xf numFmtId="0" fontId="14" fillId="24" borderId="116" xfId="0" applyNumberFormat="1" applyFont="1" applyFill="1" applyBorder="1" applyAlignment="1">
      <alignment horizontal="center" vertical="center" shrinkToFit="1"/>
    </xf>
    <xf numFmtId="0" fontId="14" fillId="24" borderId="116" xfId="0" applyFont="1" applyFill="1" applyBorder="1" applyAlignment="1">
      <alignment horizontal="right" vertical="center" shrinkToFit="1"/>
    </xf>
    <xf numFmtId="0" fontId="14" fillId="24" borderId="55" xfId="0" applyFont="1" applyFill="1" applyBorder="1" applyAlignment="1">
      <alignment horizontal="right" vertical="center" shrinkToFit="1"/>
    </xf>
    <xf numFmtId="0" fontId="14" fillId="24" borderId="54" xfId="0" applyFont="1" applyFill="1" applyBorder="1" applyAlignment="1">
      <alignment horizontal="right" vertical="center" shrinkToFit="1"/>
    </xf>
    <xf numFmtId="0" fontId="14" fillId="24" borderId="99" xfId="0" applyNumberFormat="1" applyFont="1" applyFill="1" applyBorder="1" applyAlignment="1">
      <alignment horizontal="center" vertical="center" shrinkToFit="1"/>
    </xf>
    <xf numFmtId="0" fontId="14" fillId="24" borderId="110" xfId="0" applyFont="1" applyFill="1" applyBorder="1" applyAlignment="1">
      <alignment horizontal="center" vertical="center" shrinkToFit="1"/>
    </xf>
    <xf numFmtId="0" fontId="14" fillId="24" borderId="60" xfId="0" applyFont="1" applyFill="1" applyBorder="1" applyAlignment="1">
      <alignment horizontal="center" vertical="center" shrinkToFit="1"/>
    </xf>
    <xf numFmtId="0" fontId="18" fillId="0" borderId="0" xfId="0" applyFont="1" applyAlignment="1">
      <alignment/>
    </xf>
    <xf numFmtId="0" fontId="18" fillId="0" borderId="18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mikkusuopun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133350</xdr:colOff>
      <xdr:row>59</xdr:row>
      <xdr:rowOff>57150</xdr:rowOff>
    </xdr:from>
    <xdr:to>
      <xdr:col>36</xdr:col>
      <xdr:colOff>57150</xdr:colOff>
      <xdr:row>70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33332" b="21965"/>
        <a:stretch>
          <a:fillRect/>
        </a:stretch>
      </xdr:blipFill>
      <xdr:spPr>
        <a:xfrm>
          <a:off x="3686175" y="6391275"/>
          <a:ext cx="42672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59</xdr:row>
      <xdr:rowOff>47625</xdr:rowOff>
    </xdr:from>
    <xdr:to>
      <xdr:col>12</xdr:col>
      <xdr:colOff>0</xdr:colOff>
      <xdr:row>67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t="33845" b="21539"/>
        <a:stretch>
          <a:fillRect/>
        </a:stretch>
      </xdr:blipFill>
      <xdr:spPr>
        <a:xfrm>
          <a:off x="419100" y="6381750"/>
          <a:ext cx="3133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36</xdr:row>
      <xdr:rowOff>9525</xdr:rowOff>
    </xdr:from>
    <xdr:to>
      <xdr:col>35</xdr:col>
      <xdr:colOff>171450</xdr:colOff>
      <xdr:row>43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rcRect l="20808" t="16955" r="21243" b="38281"/>
        <a:stretch>
          <a:fillRect/>
        </a:stretch>
      </xdr:blipFill>
      <xdr:spPr>
        <a:xfrm>
          <a:off x="6096000" y="3933825"/>
          <a:ext cx="1790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50</xdr:row>
      <xdr:rowOff>38100</xdr:rowOff>
    </xdr:from>
    <xdr:to>
      <xdr:col>35</xdr:col>
      <xdr:colOff>142875</xdr:colOff>
      <xdr:row>58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rcRect l="19369" t="22525" r="24223" b="33236"/>
        <a:stretch>
          <a:fillRect/>
        </a:stretch>
      </xdr:blipFill>
      <xdr:spPr>
        <a:xfrm>
          <a:off x="6115050" y="5429250"/>
          <a:ext cx="1743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36</xdr:row>
      <xdr:rowOff>9525</xdr:rowOff>
    </xdr:from>
    <xdr:to>
      <xdr:col>13</xdr:col>
      <xdr:colOff>152400</xdr:colOff>
      <xdr:row>43</xdr:row>
      <xdr:rowOff>66675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rcRect l="17010" t="18174" r="16494" b="31506"/>
        <a:stretch>
          <a:fillRect/>
        </a:stretch>
      </xdr:blipFill>
      <xdr:spPr>
        <a:xfrm>
          <a:off x="2143125" y="3933825"/>
          <a:ext cx="1743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36</xdr:row>
      <xdr:rowOff>0</xdr:rowOff>
    </xdr:from>
    <xdr:to>
      <xdr:col>2</xdr:col>
      <xdr:colOff>971550</xdr:colOff>
      <xdr:row>43</xdr:row>
      <xdr:rowOff>85725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rcRect l="14610" t="17276" r="14268" b="27609"/>
        <a:stretch>
          <a:fillRect/>
        </a:stretch>
      </xdr:blipFill>
      <xdr:spPr>
        <a:xfrm>
          <a:off x="123825" y="3924300"/>
          <a:ext cx="1762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50</xdr:row>
      <xdr:rowOff>19050</xdr:rowOff>
    </xdr:from>
    <xdr:to>
      <xdr:col>13</xdr:col>
      <xdr:colOff>152400</xdr:colOff>
      <xdr:row>57</xdr:row>
      <xdr:rowOff>66675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rcRect l="15113" t="11450" r="16000" b="35877"/>
        <a:stretch>
          <a:fillRect/>
        </a:stretch>
      </xdr:blipFill>
      <xdr:spPr>
        <a:xfrm>
          <a:off x="2143125" y="5410200"/>
          <a:ext cx="1743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36</xdr:row>
      <xdr:rowOff>9525</xdr:rowOff>
    </xdr:from>
    <xdr:to>
      <xdr:col>24</xdr:col>
      <xdr:colOff>171450</xdr:colOff>
      <xdr:row>43</xdr:row>
      <xdr:rowOff>85725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rcRect l="8808" t="15861" r="16062" b="26206"/>
        <a:stretch>
          <a:fillRect/>
        </a:stretch>
      </xdr:blipFill>
      <xdr:spPr>
        <a:xfrm>
          <a:off x="4105275" y="3933825"/>
          <a:ext cx="1790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50</xdr:row>
      <xdr:rowOff>19050</xdr:rowOff>
    </xdr:from>
    <xdr:to>
      <xdr:col>24</xdr:col>
      <xdr:colOff>171450</xdr:colOff>
      <xdr:row>57</xdr:row>
      <xdr:rowOff>66675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rcRect l="24050" t="9039" r="16033" b="45762"/>
        <a:stretch>
          <a:fillRect/>
        </a:stretch>
      </xdr:blipFill>
      <xdr:spPr>
        <a:xfrm>
          <a:off x="4105275" y="5410200"/>
          <a:ext cx="1790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7</xdr:row>
      <xdr:rowOff>9525</xdr:rowOff>
    </xdr:from>
    <xdr:to>
      <xdr:col>13</xdr:col>
      <xdr:colOff>171450</xdr:colOff>
      <xdr:row>14</xdr:row>
      <xdr:rowOff>66675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rcRect l="11172" t="10447" r="7821" b="28356"/>
        <a:stretch>
          <a:fillRect/>
        </a:stretch>
      </xdr:blipFill>
      <xdr:spPr>
        <a:xfrm>
          <a:off x="2114550" y="895350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66675</xdr:rowOff>
    </xdr:from>
    <xdr:to>
      <xdr:col>2</xdr:col>
      <xdr:colOff>990600</xdr:colOff>
      <xdr:row>15</xdr:row>
      <xdr:rowOff>28575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rcRect l="10417" t="9027" r="17707" b="31250"/>
        <a:stretch>
          <a:fillRect/>
        </a:stretch>
      </xdr:blipFill>
      <xdr:spPr>
        <a:xfrm>
          <a:off x="104775" y="847725"/>
          <a:ext cx="1800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7</xdr:row>
      <xdr:rowOff>0</xdr:rowOff>
    </xdr:from>
    <xdr:to>
      <xdr:col>35</xdr:col>
      <xdr:colOff>171450</xdr:colOff>
      <xdr:row>14</xdr:row>
      <xdr:rowOff>66675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rcRect l="13114" t="8029" r="12022" b="35037"/>
        <a:stretch>
          <a:fillRect/>
        </a:stretch>
      </xdr:blipFill>
      <xdr:spPr>
        <a:xfrm>
          <a:off x="6096000" y="885825"/>
          <a:ext cx="1790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21</xdr:row>
      <xdr:rowOff>19050</xdr:rowOff>
    </xdr:from>
    <xdr:to>
      <xdr:col>35</xdr:col>
      <xdr:colOff>171450</xdr:colOff>
      <xdr:row>28</xdr:row>
      <xdr:rowOff>66675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rcRect l="15763" t="14472" r="15270" b="34210"/>
        <a:stretch>
          <a:fillRect/>
        </a:stretch>
      </xdr:blipFill>
      <xdr:spPr>
        <a:xfrm>
          <a:off x="6115050" y="2371725"/>
          <a:ext cx="1771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7</xdr:row>
      <xdr:rowOff>19050</xdr:rowOff>
    </xdr:from>
    <xdr:to>
      <xdr:col>24</xdr:col>
      <xdr:colOff>171450</xdr:colOff>
      <xdr:row>14</xdr:row>
      <xdr:rowOff>76200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4"/>
        <a:srcRect l="13482" t="16542" r="8427" b="24060"/>
        <a:stretch>
          <a:fillRect/>
        </a:stretch>
      </xdr:blipFill>
      <xdr:spPr>
        <a:xfrm>
          <a:off x="4124325" y="904875"/>
          <a:ext cx="1771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21</xdr:row>
      <xdr:rowOff>9525</xdr:rowOff>
    </xdr:from>
    <xdr:to>
      <xdr:col>24</xdr:col>
      <xdr:colOff>171450</xdr:colOff>
      <xdr:row>28</xdr:row>
      <xdr:rowOff>85725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5"/>
        <a:srcRect l="17436" t="5479" r="7691" b="36300"/>
        <a:stretch>
          <a:fillRect/>
        </a:stretch>
      </xdr:blipFill>
      <xdr:spPr>
        <a:xfrm>
          <a:off x="4105275" y="2362200"/>
          <a:ext cx="1790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82"/>
  <sheetViews>
    <sheetView tabSelected="1" view="pageBreakPreview" zoomScaleSheetLayoutView="100" workbookViewId="0" topLeftCell="A1">
      <selection activeCell="B1" sqref="B1"/>
    </sheetView>
  </sheetViews>
  <sheetFormatPr defaultColWidth="8.796875" defaultRowHeight="8.25" customHeight="1"/>
  <cols>
    <col min="1" max="1" width="1" style="0" customWidth="1"/>
    <col min="2" max="2" width="8.59765625" style="0" customWidth="1"/>
    <col min="3" max="3" width="10.59765625" style="0" customWidth="1"/>
    <col min="4" max="37" width="1.8984375" style="0" customWidth="1"/>
    <col min="38" max="39" width="1.203125" style="0" customWidth="1"/>
    <col min="40" max="40" width="8.59765625" style="0" customWidth="1"/>
    <col min="41" max="41" width="10.59765625" style="0" customWidth="1"/>
    <col min="42" max="76" width="1.8984375" style="0" customWidth="1"/>
    <col min="77" max="78" width="1.8984375" style="104" customWidth="1"/>
    <col min="79" max="79" width="1.203125" style="104" customWidth="1"/>
  </cols>
  <sheetData>
    <row r="1" spans="2:76" ht="20.25" customHeight="1">
      <c r="B1" s="105" t="s">
        <v>247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2"/>
      <c r="AI1" s="102"/>
      <c r="AJ1" s="102"/>
      <c r="AK1" s="102"/>
      <c r="AL1" s="215"/>
      <c r="AM1" s="100"/>
      <c r="AN1" s="261" t="s">
        <v>262</v>
      </c>
      <c r="AO1" s="261"/>
      <c r="AP1" s="261"/>
      <c r="AQ1" s="261"/>
      <c r="AR1" s="261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219"/>
    </row>
    <row r="2" spans="2:77" ht="8.25" customHeight="1">
      <c r="B2" s="265" t="s">
        <v>52</v>
      </c>
      <c r="C2" s="265"/>
      <c r="D2" s="106"/>
      <c r="E2" s="265" t="s">
        <v>53</v>
      </c>
      <c r="F2" s="265"/>
      <c r="G2" s="265"/>
      <c r="H2" s="265"/>
      <c r="I2" s="265"/>
      <c r="J2" s="265"/>
      <c r="K2" s="265"/>
      <c r="L2" s="265"/>
      <c r="M2" s="265"/>
      <c r="N2" s="265"/>
      <c r="O2" s="107"/>
      <c r="P2" s="265" t="s">
        <v>54</v>
      </c>
      <c r="Q2" s="265"/>
      <c r="R2" s="265"/>
      <c r="S2" s="265"/>
      <c r="T2" s="265"/>
      <c r="U2" s="265"/>
      <c r="V2" s="265"/>
      <c r="W2" s="265"/>
      <c r="X2" s="265"/>
      <c r="Y2" s="265"/>
      <c r="Z2" s="108"/>
      <c r="AA2" s="265" t="s">
        <v>55</v>
      </c>
      <c r="AB2" s="265"/>
      <c r="AC2" s="265"/>
      <c r="AD2" s="265"/>
      <c r="AE2" s="265"/>
      <c r="AF2" s="265"/>
      <c r="AG2" s="265"/>
      <c r="AH2" s="265"/>
      <c r="AI2" s="265"/>
      <c r="AJ2" s="265"/>
      <c r="AK2" s="100"/>
      <c r="AL2" s="215"/>
      <c r="AM2" s="100"/>
      <c r="AN2" s="261"/>
      <c r="AO2" s="261"/>
      <c r="AP2" s="261"/>
      <c r="AQ2" s="261"/>
      <c r="AR2" s="261"/>
      <c r="BW2" s="100"/>
      <c r="BX2" s="219"/>
      <c r="BY2" s="102"/>
    </row>
    <row r="3" spans="2:77" ht="8.25" customHeight="1">
      <c r="B3" s="266"/>
      <c r="C3" s="266"/>
      <c r="D3" s="10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107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108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100"/>
      <c r="AL3" s="215"/>
      <c r="AM3" s="100"/>
      <c r="AN3" s="261"/>
      <c r="AO3" s="261"/>
      <c r="AP3" s="261"/>
      <c r="AQ3" s="261"/>
      <c r="AR3" s="261"/>
      <c r="BW3" s="100"/>
      <c r="BX3" s="219"/>
      <c r="BY3" s="102"/>
    </row>
    <row r="4" spans="2:76" ht="8.25" customHeight="1">
      <c r="B4" s="267" t="s">
        <v>197</v>
      </c>
      <c r="C4" s="269" t="s">
        <v>198</v>
      </c>
      <c r="D4" s="106"/>
      <c r="E4" s="271" t="s">
        <v>219</v>
      </c>
      <c r="F4" s="272"/>
      <c r="G4" s="272"/>
      <c r="H4" s="272"/>
      <c r="I4" s="272"/>
      <c r="J4" s="256" t="s">
        <v>220</v>
      </c>
      <c r="K4" s="256"/>
      <c r="L4" s="256"/>
      <c r="M4" s="256"/>
      <c r="N4" s="257"/>
      <c r="O4" s="107"/>
      <c r="P4" s="271" t="s">
        <v>233</v>
      </c>
      <c r="Q4" s="272"/>
      <c r="R4" s="272"/>
      <c r="S4" s="272"/>
      <c r="T4" s="272"/>
      <c r="U4" s="256" t="s">
        <v>234</v>
      </c>
      <c r="V4" s="256"/>
      <c r="W4" s="256"/>
      <c r="X4" s="256"/>
      <c r="Y4" s="257"/>
      <c r="Z4" s="108"/>
      <c r="AA4" s="271" t="s">
        <v>241</v>
      </c>
      <c r="AB4" s="272"/>
      <c r="AC4" s="272"/>
      <c r="AD4" s="272"/>
      <c r="AE4" s="272"/>
      <c r="AF4" s="256" t="s">
        <v>242</v>
      </c>
      <c r="AG4" s="256"/>
      <c r="AH4" s="256"/>
      <c r="AI4" s="256"/>
      <c r="AJ4" s="257"/>
      <c r="AK4" s="107"/>
      <c r="AL4" s="216"/>
      <c r="AN4" s="262" t="s">
        <v>186</v>
      </c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2"/>
      <c r="BX4" s="98"/>
    </row>
    <row r="5" spans="2:76" ht="8.25" customHeight="1">
      <c r="B5" s="268"/>
      <c r="C5" s="270"/>
      <c r="D5" s="106"/>
      <c r="E5" s="273"/>
      <c r="F5" s="274"/>
      <c r="G5" s="274"/>
      <c r="H5" s="274"/>
      <c r="I5" s="274"/>
      <c r="J5" s="258"/>
      <c r="K5" s="258"/>
      <c r="L5" s="258"/>
      <c r="M5" s="258"/>
      <c r="N5" s="259"/>
      <c r="O5" s="107"/>
      <c r="P5" s="273"/>
      <c r="Q5" s="274"/>
      <c r="R5" s="274"/>
      <c r="S5" s="274"/>
      <c r="T5" s="274"/>
      <c r="U5" s="258"/>
      <c r="V5" s="258"/>
      <c r="W5" s="258"/>
      <c r="X5" s="258"/>
      <c r="Y5" s="259"/>
      <c r="Z5" s="108"/>
      <c r="AA5" s="273"/>
      <c r="AB5" s="274"/>
      <c r="AC5" s="274"/>
      <c r="AD5" s="274"/>
      <c r="AE5" s="274"/>
      <c r="AF5" s="258"/>
      <c r="AG5" s="258"/>
      <c r="AH5" s="258"/>
      <c r="AI5" s="258"/>
      <c r="AJ5" s="259"/>
      <c r="AK5" s="107"/>
      <c r="AL5" s="216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X5" s="98"/>
    </row>
    <row r="6" spans="2:76" ht="8.25" customHeight="1">
      <c r="B6" s="253" t="s">
        <v>199</v>
      </c>
      <c r="C6" s="255" t="s">
        <v>200</v>
      </c>
      <c r="D6" s="106"/>
      <c r="E6" s="246" t="s">
        <v>222</v>
      </c>
      <c r="F6" s="247"/>
      <c r="G6" s="247"/>
      <c r="H6" s="247"/>
      <c r="I6" s="247"/>
      <c r="J6" s="239" t="s">
        <v>220</v>
      </c>
      <c r="K6" s="239"/>
      <c r="L6" s="239"/>
      <c r="M6" s="239"/>
      <c r="N6" s="240"/>
      <c r="O6" s="107"/>
      <c r="P6" s="246" t="s">
        <v>235</v>
      </c>
      <c r="Q6" s="247"/>
      <c r="R6" s="247"/>
      <c r="S6" s="247"/>
      <c r="T6" s="247"/>
      <c r="U6" s="239" t="s">
        <v>234</v>
      </c>
      <c r="V6" s="239"/>
      <c r="W6" s="239"/>
      <c r="X6" s="239"/>
      <c r="Y6" s="240"/>
      <c r="Z6" s="108"/>
      <c r="AA6" s="246" t="s">
        <v>243</v>
      </c>
      <c r="AB6" s="247"/>
      <c r="AC6" s="247"/>
      <c r="AD6" s="247"/>
      <c r="AE6" s="247"/>
      <c r="AF6" s="239" t="s">
        <v>242</v>
      </c>
      <c r="AG6" s="239"/>
      <c r="AH6" s="239"/>
      <c r="AI6" s="239"/>
      <c r="AJ6" s="240"/>
      <c r="AK6" s="107"/>
      <c r="AL6" s="216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104"/>
      <c r="BO6" s="104"/>
      <c r="BP6" s="104"/>
      <c r="BQ6" s="104"/>
      <c r="BR6" s="104"/>
      <c r="BS6" s="104"/>
      <c r="BT6" s="104"/>
      <c r="BX6" s="98"/>
    </row>
    <row r="7" spans="2:76" ht="8.25" customHeight="1">
      <c r="B7" s="254"/>
      <c r="C7" s="245"/>
      <c r="D7" s="106"/>
      <c r="E7" s="248"/>
      <c r="F7" s="249"/>
      <c r="G7" s="249"/>
      <c r="H7" s="249"/>
      <c r="I7" s="249"/>
      <c r="J7" s="241"/>
      <c r="K7" s="241"/>
      <c r="L7" s="241"/>
      <c r="M7" s="241"/>
      <c r="N7" s="231"/>
      <c r="O7" s="107"/>
      <c r="P7" s="248"/>
      <c r="Q7" s="249"/>
      <c r="R7" s="249"/>
      <c r="S7" s="249"/>
      <c r="T7" s="249"/>
      <c r="U7" s="241"/>
      <c r="V7" s="241"/>
      <c r="W7" s="241"/>
      <c r="X7" s="241"/>
      <c r="Y7" s="231"/>
      <c r="Z7" s="108"/>
      <c r="AA7" s="248"/>
      <c r="AB7" s="249"/>
      <c r="AC7" s="249"/>
      <c r="AD7" s="249"/>
      <c r="AE7" s="249"/>
      <c r="AF7" s="241"/>
      <c r="AG7" s="241"/>
      <c r="AH7" s="241"/>
      <c r="AI7" s="241"/>
      <c r="AJ7" s="231"/>
      <c r="AK7" s="107"/>
      <c r="AL7" s="216"/>
      <c r="AN7" s="65" t="s">
        <v>4</v>
      </c>
      <c r="AO7" s="39"/>
      <c r="AR7" s="66" t="s">
        <v>5</v>
      </c>
      <c r="AS7" s="66"/>
      <c r="AT7" s="65"/>
      <c r="AU7" s="65"/>
      <c r="AV7" s="65"/>
      <c r="AW7" s="65"/>
      <c r="AX7" s="65"/>
      <c r="AY7" s="65"/>
      <c r="AZ7" s="65"/>
      <c r="BA7" s="65"/>
      <c r="BD7" s="66" t="s">
        <v>187</v>
      </c>
      <c r="BE7" s="66"/>
      <c r="BF7" s="65"/>
      <c r="BG7" s="65"/>
      <c r="BH7" s="65"/>
      <c r="BI7" s="65"/>
      <c r="BJ7" s="65"/>
      <c r="BK7" s="65"/>
      <c r="BL7" s="65"/>
      <c r="BM7" s="65"/>
      <c r="BN7" s="104"/>
      <c r="BO7" s="104"/>
      <c r="BP7" s="104"/>
      <c r="BQ7" s="104"/>
      <c r="BR7" s="104"/>
      <c r="BS7" s="104"/>
      <c r="BT7" s="104"/>
      <c r="BX7" s="98"/>
    </row>
    <row r="8" spans="2:76" ht="8.25" customHeight="1">
      <c r="B8" s="283"/>
      <c r="C8" s="284"/>
      <c r="D8" s="100"/>
      <c r="E8" s="111"/>
      <c r="F8" s="112"/>
      <c r="G8" s="112"/>
      <c r="H8" s="112"/>
      <c r="I8" s="112"/>
      <c r="J8" s="112"/>
      <c r="K8" s="112"/>
      <c r="L8" s="112"/>
      <c r="M8" s="112"/>
      <c r="N8" s="113"/>
      <c r="O8" s="100"/>
      <c r="P8" s="111"/>
      <c r="Q8" s="112"/>
      <c r="R8" s="112"/>
      <c r="S8" s="112"/>
      <c r="T8" s="112"/>
      <c r="U8" s="112"/>
      <c r="V8" s="112"/>
      <c r="W8" s="112"/>
      <c r="X8" s="112"/>
      <c r="Y8" s="113"/>
      <c r="Z8" s="100"/>
      <c r="AA8" s="111"/>
      <c r="AB8" s="112"/>
      <c r="AC8" s="112"/>
      <c r="AD8" s="112"/>
      <c r="AE8" s="112"/>
      <c r="AF8" s="112"/>
      <c r="AG8" s="112"/>
      <c r="AH8" s="112"/>
      <c r="AI8" s="112"/>
      <c r="AJ8" s="113"/>
      <c r="AK8" s="102"/>
      <c r="AL8" s="215"/>
      <c r="AN8" s="130" t="s">
        <v>205</v>
      </c>
      <c r="AO8" s="182" t="s">
        <v>207</v>
      </c>
      <c r="AR8" s="339" t="s">
        <v>209</v>
      </c>
      <c r="AS8" s="340"/>
      <c r="AT8" s="340"/>
      <c r="AU8" s="340"/>
      <c r="AV8" s="340"/>
      <c r="AW8" s="341" t="s">
        <v>211</v>
      </c>
      <c r="AX8" s="341"/>
      <c r="AY8" s="341"/>
      <c r="AZ8" s="341"/>
      <c r="BA8" s="342"/>
      <c r="BD8" s="339" t="s">
        <v>212</v>
      </c>
      <c r="BE8" s="340"/>
      <c r="BF8" s="340"/>
      <c r="BG8" s="340"/>
      <c r="BH8" s="340"/>
      <c r="BI8" s="341" t="s">
        <v>198</v>
      </c>
      <c r="BJ8" s="341"/>
      <c r="BK8" s="341"/>
      <c r="BL8" s="341"/>
      <c r="BM8" s="342"/>
      <c r="BN8" s="104"/>
      <c r="BO8" s="104"/>
      <c r="BP8" s="104"/>
      <c r="BQ8" s="104"/>
      <c r="BR8" s="104"/>
      <c r="BS8" s="104"/>
      <c r="BT8" s="104"/>
      <c r="BX8" s="98"/>
    </row>
    <row r="9" spans="2:76" ht="8.25" customHeight="1">
      <c r="B9" s="284"/>
      <c r="C9" s="284"/>
      <c r="D9" s="100"/>
      <c r="E9" s="117"/>
      <c r="F9" s="118"/>
      <c r="G9" s="118"/>
      <c r="H9" s="118"/>
      <c r="I9" s="118"/>
      <c r="J9" s="118"/>
      <c r="K9" s="118"/>
      <c r="L9" s="118"/>
      <c r="M9" s="118"/>
      <c r="N9" s="119"/>
      <c r="O9" s="100"/>
      <c r="P9" s="117"/>
      <c r="Q9" s="118"/>
      <c r="R9" s="118"/>
      <c r="S9" s="118"/>
      <c r="T9" s="118"/>
      <c r="U9" s="118"/>
      <c r="V9" s="118"/>
      <c r="W9" s="118"/>
      <c r="X9" s="118"/>
      <c r="Y9" s="119"/>
      <c r="Z9" s="100"/>
      <c r="AA9" s="117"/>
      <c r="AB9" s="118"/>
      <c r="AC9" s="118"/>
      <c r="AD9" s="118"/>
      <c r="AE9" s="118"/>
      <c r="AF9" s="118"/>
      <c r="AG9" s="118"/>
      <c r="AH9" s="118"/>
      <c r="AI9" s="118"/>
      <c r="AJ9" s="119"/>
      <c r="AK9" s="102"/>
      <c r="AL9" s="215"/>
      <c r="AN9" s="131" t="s">
        <v>206</v>
      </c>
      <c r="AO9" s="181" t="s">
        <v>200</v>
      </c>
      <c r="AR9" s="343" t="s">
        <v>210</v>
      </c>
      <c r="AS9" s="344"/>
      <c r="AT9" s="344"/>
      <c r="AU9" s="344"/>
      <c r="AV9" s="344"/>
      <c r="AW9" s="345" t="s">
        <v>211</v>
      </c>
      <c r="AX9" s="345"/>
      <c r="AY9" s="345"/>
      <c r="AZ9" s="345"/>
      <c r="BA9" s="346"/>
      <c r="BD9" s="343" t="s">
        <v>213</v>
      </c>
      <c r="BE9" s="344"/>
      <c r="BF9" s="344"/>
      <c r="BG9" s="344"/>
      <c r="BH9" s="344"/>
      <c r="BI9" s="345" t="s">
        <v>215</v>
      </c>
      <c r="BJ9" s="345"/>
      <c r="BK9" s="345"/>
      <c r="BL9" s="345"/>
      <c r="BM9" s="346"/>
      <c r="BN9" s="104"/>
      <c r="BO9" s="104"/>
      <c r="BP9" s="104"/>
      <c r="BQ9" s="104"/>
      <c r="BR9" s="104"/>
      <c r="BS9" s="104"/>
      <c r="BT9" s="104"/>
      <c r="BX9" s="98"/>
    </row>
    <row r="10" spans="2:76" ht="8.25" customHeight="1">
      <c r="B10" s="284"/>
      <c r="C10" s="284"/>
      <c r="D10" s="100"/>
      <c r="E10" s="117"/>
      <c r="F10" s="118"/>
      <c r="G10" s="118"/>
      <c r="H10" s="118"/>
      <c r="I10" s="118"/>
      <c r="J10" s="118"/>
      <c r="K10" s="118"/>
      <c r="L10" s="118"/>
      <c r="M10" s="118"/>
      <c r="N10" s="119"/>
      <c r="O10" s="100"/>
      <c r="P10" s="117"/>
      <c r="Q10" s="118"/>
      <c r="R10" s="118"/>
      <c r="S10" s="118"/>
      <c r="T10" s="118"/>
      <c r="U10" s="118"/>
      <c r="V10" s="118"/>
      <c r="W10" s="118"/>
      <c r="X10" s="118"/>
      <c r="Y10" s="119"/>
      <c r="Z10" s="100"/>
      <c r="AA10" s="117"/>
      <c r="AB10" s="118"/>
      <c r="AC10" s="118"/>
      <c r="AD10" s="118"/>
      <c r="AE10" s="118"/>
      <c r="AF10" s="118"/>
      <c r="AG10" s="118"/>
      <c r="AH10" s="118"/>
      <c r="AI10" s="118"/>
      <c r="AJ10" s="119"/>
      <c r="AK10" s="102"/>
      <c r="AL10" s="215"/>
      <c r="AN10" s="64"/>
      <c r="AO10" s="74"/>
      <c r="AP10" s="74"/>
      <c r="AQ10" s="74"/>
      <c r="AR10" s="74"/>
      <c r="AS10" s="7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X10" s="98"/>
    </row>
    <row r="11" spans="2:76" ht="8.25" customHeight="1">
      <c r="B11" s="284"/>
      <c r="C11" s="284"/>
      <c r="D11" s="100"/>
      <c r="E11" s="117"/>
      <c r="F11" s="118"/>
      <c r="G11" s="118"/>
      <c r="H11" s="118"/>
      <c r="I11" s="118"/>
      <c r="J11" s="118"/>
      <c r="K11" s="118"/>
      <c r="L11" s="118"/>
      <c r="M11" s="118"/>
      <c r="N11" s="119"/>
      <c r="O11" s="100"/>
      <c r="P11" s="117"/>
      <c r="Q11" s="118"/>
      <c r="R11" s="118"/>
      <c r="S11" s="118"/>
      <c r="T11" s="118"/>
      <c r="U11" s="118"/>
      <c r="V11" s="118"/>
      <c r="W11" s="118"/>
      <c r="X11" s="118"/>
      <c r="Y11" s="119"/>
      <c r="Z11" s="100"/>
      <c r="AA11" s="117"/>
      <c r="AB11" s="118"/>
      <c r="AC11" s="118"/>
      <c r="AD11" s="118"/>
      <c r="AE11" s="118"/>
      <c r="AF11" s="118"/>
      <c r="AG11" s="118"/>
      <c r="AH11" s="118"/>
      <c r="AI11" s="118"/>
      <c r="AJ11" s="119"/>
      <c r="AK11" s="102"/>
      <c r="AL11" s="215"/>
      <c r="AN11" s="263" t="s">
        <v>46</v>
      </c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X11" s="98"/>
    </row>
    <row r="12" spans="2:76" ht="8.25" customHeight="1">
      <c r="B12" s="284"/>
      <c r="C12" s="284"/>
      <c r="D12" s="100"/>
      <c r="E12" s="117"/>
      <c r="F12" s="118"/>
      <c r="G12" s="118"/>
      <c r="H12" s="118"/>
      <c r="I12" s="118"/>
      <c r="J12" s="118"/>
      <c r="K12" s="118"/>
      <c r="L12" s="118"/>
      <c r="M12" s="118"/>
      <c r="N12" s="119"/>
      <c r="O12" s="100"/>
      <c r="P12" s="117"/>
      <c r="Q12" s="118"/>
      <c r="R12" s="118"/>
      <c r="S12" s="118"/>
      <c r="T12" s="118"/>
      <c r="U12" s="118"/>
      <c r="V12" s="118"/>
      <c r="W12" s="118"/>
      <c r="X12" s="118"/>
      <c r="Y12" s="119"/>
      <c r="Z12" s="100"/>
      <c r="AA12" s="117"/>
      <c r="AB12" s="118"/>
      <c r="AC12" s="118"/>
      <c r="AD12" s="118"/>
      <c r="AE12" s="118"/>
      <c r="AF12" s="118"/>
      <c r="AG12" s="118"/>
      <c r="AH12" s="118"/>
      <c r="AI12" s="118"/>
      <c r="AJ12" s="119"/>
      <c r="AK12" s="102"/>
      <c r="AL12" s="215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X12" s="98"/>
    </row>
    <row r="13" spans="2:76" ht="8.25" customHeight="1" thickBot="1">
      <c r="B13" s="284"/>
      <c r="C13" s="284"/>
      <c r="D13" s="100"/>
      <c r="E13" s="117"/>
      <c r="F13" s="118"/>
      <c r="G13" s="118"/>
      <c r="H13" s="118"/>
      <c r="I13" s="118"/>
      <c r="J13" s="118"/>
      <c r="K13" s="118"/>
      <c r="L13" s="118"/>
      <c r="M13" s="118"/>
      <c r="N13" s="119"/>
      <c r="O13" s="100"/>
      <c r="P13" s="117"/>
      <c r="Q13" s="118"/>
      <c r="R13" s="118"/>
      <c r="S13" s="118"/>
      <c r="T13" s="118"/>
      <c r="U13" s="118"/>
      <c r="V13" s="118"/>
      <c r="W13" s="118"/>
      <c r="X13" s="118"/>
      <c r="Y13" s="119"/>
      <c r="Z13" s="100"/>
      <c r="AA13" s="117"/>
      <c r="AB13" s="118"/>
      <c r="AC13" s="118"/>
      <c r="AD13" s="118"/>
      <c r="AE13" s="118"/>
      <c r="AF13" s="118"/>
      <c r="AG13" s="118"/>
      <c r="AH13" s="118"/>
      <c r="AI13" s="118"/>
      <c r="AJ13" s="119"/>
      <c r="AK13" s="102"/>
      <c r="AL13" s="215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X13" s="98"/>
    </row>
    <row r="14" spans="2:76" ht="8.25" customHeight="1">
      <c r="B14" s="284"/>
      <c r="C14" s="284"/>
      <c r="D14" s="100"/>
      <c r="E14" s="117"/>
      <c r="F14" s="118"/>
      <c r="G14" s="118"/>
      <c r="H14" s="118"/>
      <c r="I14" s="118"/>
      <c r="J14" s="118"/>
      <c r="K14" s="118"/>
      <c r="L14" s="118"/>
      <c r="M14" s="118"/>
      <c r="N14" s="119"/>
      <c r="O14" s="100"/>
      <c r="P14" s="117"/>
      <c r="Q14" s="118"/>
      <c r="R14" s="118"/>
      <c r="S14" s="118"/>
      <c r="T14" s="118"/>
      <c r="U14" s="118"/>
      <c r="V14" s="118"/>
      <c r="W14" s="118"/>
      <c r="X14" s="118"/>
      <c r="Y14" s="119"/>
      <c r="Z14" s="100"/>
      <c r="AA14" s="117"/>
      <c r="AB14" s="118"/>
      <c r="AC14" s="118"/>
      <c r="AD14" s="118"/>
      <c r="AE14" s="118"/>
      <c r="AF14" s="118"/>
      <c r="AG14" s="118"/>
      <c r="AH14" s="118"/>
      <c r="AI14" s="118"/>
      <c r="AJ14" s="119"/>
      <c r="AK14" s="102"/>
      <c r="AL14" s="215"/>
      <c r="AN14" s="304" t="s">
        <v>188</v>
      </c>
      <c r="AO14" s="305"/>
      <c r="AP14" s="321" t="str">
        <f>AN16</f>
        <v>鈴木万利</v>
      </c>
      <c r="AQ14" s="322"/>
      <c r="AR14" s="322"/>
      <c r="AS14" s="323"/>
      <c r="AT14" s="329" t="str">
        <f>AN19</f>
        <v>曽我部幸子</v>
      </c>
      <c r="AU14" s="322"/>
      <c r="AV14" s="322"/>
      <c r="AW14" s="323"/>
      <c r="AX14" s="329" t="str">
        <f>AN22</f>
        <v>坂上昌美</v>
      </c>
      <c r="AY14" s="322"/>
      <c r="AZ14" s="322"/>
      <c r="BA14" s="323"/>
      <c r="BB14" s="329" t="str">
        <f>AN25</f>
        <v>森川里香</v>
      </c>
      <c r="BC14" s="322"/>
      <c r="BD14" s="322"/>
      <c r="BE14" s="406"/>
      <c r="BF14" s="400" t="s">
        <v>13</v>
      </c>
      <c r="BG14" s="401"/>
      <c r="BH14" s="401"/>
      <c r="BI14" s="402"/>
      <c r="BJ14" s="38"/>
      <c r="BK14" s="336" t="s">
        <v>16</v>
      </c>
      <c r="BL14" s="338"/>
      <c r="BM14" s="336" t="s">
        <v>17</v>
      </c>
      <c r="BN14" s="337"/>
      <c r="BO14" s="338"/>
      <c r="BP14" s="313" t="s">
        <v>18</v>
      </c>
      <c r="BQ14" s="314"/>
      <c r="BR14" s="315"/>
      <c r="BX14" s="98"/>
    </row>
    <row r="15" spans="2:76" ht="8.25" customHeight="1" thickBot="1">
      <c r="B15" s="284"/>
      <c r="C15" s="284"/>
      <c r="D15" s="100"/>
      <c r="E15" s="123"/>
      <c r="F15" s="124"/>
      <c r="G15" s="124"/>
      <c r="H15" s="124"/>
      <c r="I15" s="124"/>
      <c r="J15" s="124"/>
      <c r="K15" s="124"/>
      <c r="L15" s="124"/>
      <c r="M15" s="124"/>
      <c r="N15" s="125"/>
      <c r="O15" s="100"/>
      <c r="P15" s="123"/>
      <c r="Q15" s="124"/>
      <c r="R15" s="124"/>
      <c r="S15" s="124"/>
      <c r="T15" s="124"/>
      <c r="U15" s="124"/>
      <c r="V15" s="124"/>
      <c r="W15" s="124"/>
      <c r="X15" s="124"/>
      <c r="Y15" s="125"/>
      <c r="Z15" s="100"/>
      <c r="AA15" s="123"/>
      <c r="AB15" s="124"/>
      <c r="AC15" s="124"/>
      <c r="AD15" s="124"/>
      <c r="AE15" s="124"/>
      <c r="AF15" s="124"/>
      <c r="AG15" s="124"/>
      <c r="AH15" s="124"/>
      <c r="AI15" s="124"/>
      <c r="AJ15" s="125"/>
      <c r="AK15" s="102"/>
      <c r="AL15" s="215"/>
      <c r="AN15" s="306"/>
      <c r="AO15" s="307"/>
      <c r="AP15" s="308" t="str">
        <f>AN17</f>
        <v>合田直子</v>
      </c>
      <c r="AQ15" s="309"/>
      <c r="AR15" s="309"/>
      <c r="AS15" s="310"/>
      <c r="AT15" s="316" t="str">
        <f>AN20</f>
        <v>伴野奈都美</v>
      </c>
      <c r="AU15" s="309"/>
      <c r="AV15" s="309"/>
      <c r="AW15" s="310"/>
      <c r="AX15" s="316" t="str">
        <f>AN23</f>
        <v>宗次英子</v>
      </c>
      <c r="AY15" s="309"/>
      <c r="AZ15" s="309"/>
      <c r="BA15" s="310"/>
      <c r="BB15" s="316" t="str">
        <f>AN26</f>
        <v>尾藤幸衛</v>
      </c>
      <c r="BC15" s="309"/>
      <c r="BD15" s="309"/>
      <c r="BE15" s="317"/>
      <c r="BF15" s="318" t="s">
        <v>14</v>
      </c>
      <c r="BG15" s="319"/>
      <c r="BH15" s="319"/>
      <c r="BI15" s="320"/>
      <c r="BJ15" s="38"/>
      <c r="BK15" s="42" t="s">
        <v>19</v>
      </c>
      <c r="BL15" s="43" t="s">
        <v>20</v>
      </c>
      <c r="BM15" s="42" t="s">
        <v>9</v>
      </c>
      <c r="BN15" s="43" t="s">
        <v>21</v>
      </c>
      <c r="BO15" s="44" t="s">
        <v>22</v>
      </c>
      <c r="BP15" s="43" t="s">
        <v>26</v>
      </c>
      <c r="BQ15" s="43" t="s">
        <v>21</v>
      </c>
      <c r="BR15" s="44" t="s">
        <v>22</v>
      </c>
      <c r="BX15" s="98"/>
    </row>
    <row r="16" spans="2:76" ht="8.25" customHeight="1">
      <c r="B16" s="285" t="s">
        <v>60</v>
      </c>
      <c r="C16" s="285"/>
      <c r="D16" s="107"/>
      <c r="E16" s="287" t="s">
        <v>61</v>
      </c>
      <c r="F16" s="287"/>
      <c r="G16" s="287"/>
      <c r="H16" s="287"/>
      <c r="I16" s="287"/>
      <c r="J16" s="287"/>
      <c r="K16" s="287"/>
      <c r="L16" s="287"/>
      <c r="M16" s="287"/>
      <c r="N16" s="287"/>
      <c r="O16" s="107"/>
      <c r="P16" s="287" t="s">
        <v>62</v>
      </c>
      <c r="Q16" s="287"/>
      <c r="R16" s="287"/>
      <c r="S16" s="287"/>
      <c r="T16" s="287"/>
      <c r="U16" s="287"/>
      <c r="V16" s="287"/>
      <c r="W16" s="287"/>
      <c r="X16" s="287"/>
      <c r="Y16" s="287"/>
      <c r="Z16" s="107"/>
      <c r="AA16" s="287" t="s">
        <v>63</v>
      </c>
      <c r="AB16" s="287"/>
      <c r="AC16" s="287"/>
      <c r="AD16" s="287"/>
      <c r="AE16" s="287"/>
      <c r="AF16" s="287"/>
      <c r="AG16" s="287"/>
      <c r="AH16" s="287"/>
      <c r="AI16" s="287"/>
      <c r="AJ16" s="287"/>
      <c r="AK16" s="102"/>
      <c r="AL16" s="215"/>
      <c r="AN16" s="2" t="s">
        <v>144</v>
      </c>
      <c r="AO16" s="3" t="s">
        <v>146</v>
      </c>
      <c r="AP16" s="390"/>
      <c r="AQ16" s="391"/>
      <c r="AR16" s="391"/>
      <c r="AS16" s="392"/>
      <c r="AT16" s="88">
        <v>15</v>
      </c>
      <c r="AU16" s="24" t="str">
        <f>IF(AT16="","","-")</f>
        <v>-</v>
      </c>
      <c r="AV16" s="171">
        <v>21</v>
      </c>
      <c r="AW16" s="311" t="str">
        <f>IF(AT16&lt;&gt;"",IF(AT16&gt;AV16,IF(AT17&gt;AV17,"○",IF(AT18&gt;AV18,"○","×")),IF(AT17&gt;AV17,IF(AT18&gt;AV18,"○","×"),"×")),"")</f>
        <v>×</v>
      </c>
      <c r="AX16" s="88">
        <v>17</v>
      </c>
      <c r="AY16" s="25" t="str">
        <f aca="true" t="shared" si="0" ref="AY16:AY21">IF(AX16="","","-")</f>
        <v>-</v>
      </c>
      <c r="AZ16" s="90">
        <v>21</v>
      </c>
      <c r="BA16" s="311" t="str">
        <f>IF(AX16&lt;&gt;"",IF(AX16&gt;AZ16,IF(AX17&gt;AZ17,"○",IF(AX18&gt;AZ18,"○","×")),IF(AX17&gt;AZ17,IF(AX18&gt;AZ18,"○","×"),"×")),"")</f>
        <v>○</v>
      </c>
      <c r="BB16" s="87">
        <v>14</v>
      </c>
      <c r="BC16" s="25" t="str">
        <f aca="true" t="shared" si="1" ref="BC16:BC24">IF(BB16="","","-")</f>
        <v>-</v>
      </c>
      <c r="BD16" s="85">
        <v>21</v>
      </c>
      <c r="BE16" s="407" t="str">
        <f>IF(BB16&lt;&gt;"",IF(BB16&gt;BD16,IF(BB17&gt;BD17,"○",IF(BB18&gt;BD18,"○","×")),IF(BB17&gt;BD17,IF(BB18&gt;BD18,"○","×"),"×")),"")</f>
        <v>×</v>
      </c>
      <c r="BF16" s="397" t="s">
        <v>216</v>
      </c>
      <c r="BG16" s="398"/>
      <c r="BH16" s="398"/>
      <c r="BI16" s="399"/>
      <c r="BJ16" s="38"/>
      <c r="BK16" s="52"/>
      <c r="BL16" s="53"/>
      <c r="BM16" s="40"/>
      <c r="BN16" s="41"/>
      <c r="BO16" s="47"/>
      <c r="BP16" s="53"/>
      <c r="BQ16" s="53"/>
      <c r="BR16" s="54"/>
      <c r="BX16" s="98"/>
    </row>
    <row r="17" spans="2:76" ht="8.25" customHeight="1">
      <c r="B17" s="286"/>
      <c r="C17" s="286"/>
      <c r="D17" s="107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107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107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102"/>
      <c r="AL17" s="215"/>
      <c r="AN17" s="2" t="s">
        <v>145</v>
      </c>
      <c r="AO17" s="3" t="s">
        <v>146</v>
      </c>
      <c r="AP17" s="393"/>
      <c r="AQ17" s="368"/>
      <c r="AR17" s="368"/>
      <c r="AS17" s="369"/>
      <c r="AT17" s="88">
        <v>21</v>
      </c>
      <c r="AU17" s="24" t="str">
        <f>IF(AT17="","","-")</f>
        <v>-</v>
      </c>
      <c r="AV17" s="91">
        <v>19</v>
      </c>
      <c r="AW17" s="312"/>
      <c r="AX17" s="88">
        <v>21</v>
      </c>
      <c r="AY17" s="24" t="str">
        <f t="shared" si="0"/>
        <v>-</v>
      </c>
      <c r="AZ17" s="85">
        <v>14</v>
      </c>
      <c r="BA17" s="312"/>
      <c r="BB17" s="88">
        <v>21</v>
      </c>
      <c r="BC17" s="24" t="str">
        <f t="shared" si="1"/>
        <v>-</v>
      </c>
      <c r="BD17" s="85">
        <v>19</v>
      </c>
      <c r="BE17" s="334"/>
      <c r="BF17" s="355"/>
      <c r="BG17" s="356"/>
      <c r="BH17" s="356"/>
      <c r="BI17" s="357"/>
      <c r="BJ17" s="38"/>
      <c r="BK17" s="52">
        <f>COUNTIF(AP16:BE18,"○")</f>
        <v>1</v>
      </c>
      <c r="BL17" s="53">
        <f>COUNTIF(AP16:BE18,"×")</f>
        <v>2</v>
      </c>
      <c r="BM17" s="49">
        <f>(IF((AP16&gt;AR16),1,0))+(IF((AP17&gt;AR17),1,0))+(IF((AP18&gt;AR18),1,0))+(IF((AT16&gt;AV16),1,0))+(IF((AT17&gt;AV17),1,0))+(IF((AT18&gt;AV18),1,0))+(IF((AX16&gt;AZ16),1,0))+(IF((AX17&gt;AZ17),1,0))+(IF((AX18&gt;AZ18),1,0))+(IF((BB16&gt;BD16),1,0))+(IF((BB17&gt;BD17),1,0))+(IF((BB18&gt;BD18),1,0))</f>
        <v>4</v>
      </c>
      <c r="BN17" s="50">
        <f>(IF((AP16&lt;AR16),1,0))+(IF((AP17&lt;AR17),1,0))+(IF((AP18&lt;AR18),1,0))+(IF((AT16&lt;AV16),1,0))+(IF((AT17&lt;AV17),1,0))+(IF((AT18&lt;AV18),1,0))+(IF((AX16&lt;AZ16),1,0))+(IF((AX17&lt;AZ17),1,0))+(IF((AX18&lt;AZ18),1,0))+(IF((BB16&lt;BD16),1,0))+(IF((BB17&lt;BD17),1,0))+(IF((BB18&lt;BD18),1,0))</f>
        <v>5</v>
      </c>
      <c r="BO17" s="51">
        <f>BM17-BN17</f>
        <v>-1</v>
      </c>
      <c r="BP17" s="53">
        <f>SUM(AP16:AP18,AT16:AT18,AX16:AX18,BB16:BB18)</f>
        <v>159</v>
      </c>
      <c r="BQ17" s="53">
        <f>SUM(AR16:AR18,AV16:AV18,AZ16:AZ18,BD16:BD18)</f>
        <v>172</v>
      </c>
      <c r="BR17" s="54">
        <f>BP17-BQ17</f>
        <v>-13</v>
      </c>
      <c r="BX17" s="98"/>
    </row>
    <row r="18" spans="2:76" ht="8.25" customHeight="1">
      <c r="B18" s="267" t="s">
        <v>201</v>
      </c>
      <c r="C18" s="269" t="s">
        <v>202</v>
      </c>
      <c r="D18" s="107"/>
      <c r="E18" s="271" t="s">
        <v>224</v>
      </c>
      <c r="F18" s="272"/>
      <c r="G18" s="272"/>
      <c r="H18" s="272"/>
      <c r="I18" s="272"/>
      <c r="J18" s="256" t="s">
        <v>225</v>
      </c>
      <c r="K18" s="256"/>
      <c r="L18" s="256"/>
      <c r="M18" s="256"/>
      <c r="N18" s="257"/>
      <c r="O18" s="107"/>
      <c r="P18" s="271" t="s">
        <v>236</v>
      </c>
      <c r="Q18" s="272"/>
      <c r="R18" s="272"/>
      <c r="S18" s="272"/>
      <c r="T18" s="272"/>
      <c r="U18" s="256" t="s">
        <v>237</v>
      </c>
      <c r="V18" s="256"/>
      <c r="W18" s="256"/>
      <c r="X18" s="256"/>
      <c r="Y18" s="257"/>
      <c r="Z18" s="107"/>
      <c r="AA18" s="271" t="s">
        <v>244</v>
      </c>
      <c r="AB18" s="272"/>
      <c r="AC18" s="272"/>
      <c r="AD18" s="272"/>
      <c r="AE18" s="272"/>
      <c r="AF18" s="256" t="s">
        <v>246</v>
      </c>
      <c r="AG18" s="256"/>
      <c r="AH18" s="256"/>
      <c r="AI18" s="256"/>
      <c r="AJ18" s="257"/>
      <c r="AK18" s="108"/>
      <c r="AL18" s="216"/>
      <c r="AN18" s="5"/>
      <c r="AO18" s="6"/>
      <c r="AP18" s="394"/>
      <c r="AQ18" s="371"/>
      <c r="AR18" s="371"/>
      <c r="AS18" s="372"/>
      <c r="AT18" s="89">
        <v>14</v>
      </c>
      <c r="AU18" s="24" t="str">
        <f>IF(AT18="","","-")</f>
        <v>-</v>
      </c>
      <c r="AV18" s="86">
        <v>21</v>
      </c>
      <c r="AW18" s="328"/>
      <c r="AX18" s="89">
        <v>21</v>
      </c>
      <c r="AY18" s="26" t="str">
        <f t="shared" si="0"/>
        <v>-</v>
      </c>
      <c r="AZ18" s="86">
        <v>15</v>
      </c>
      <c r="BA18" s="312"/>
      <c r="BB18" s="89">
        <v>15</v>
      </c>
      <c r="BC18" s="26" t="str">
        <f t="shared" si="1"/>
        <v>-</v>
      </c>
      <c r="BD18" s="86">
        <v>21</v>
      </c>
      <c r="BE18" s="334"/>
      <c r="BF18" s="18">
        <f>BK17</f>
        <v>1</v>
      </c>
      <c r="BG18" s="19" t="s">
        <v>25</v>
      </c>
      <c r="BH18" s="19">
        <f>BL17</f>
        <v>2</v>
      </c>
      <c r="BI18" s="20" t="s">
        <v>20</v>
      </c>
      <c r="BJ18" s="38"/>
      <c r="BK18" s="52"/>
      <c r="BL18" s="53"/>
      <c r="BM18" s="52"/>
      <c r="BN18" s="53"/>
      <c r="BO18" s="54"/>
      <c r="BP18" s="53"/>
      <c r="BQ18" s="53"/>
      <c r="BR18" s="54"/>
      <c r="BX18" s="98"/>
    </row>
    <row r="19" spans="2:76" ht="8.25" customHeight="1">
      <c r="B19" s="268"/>
      <c r="C19" s="270"/>
      <c r="D19" s="107"/>
      <c r="E19" s="273"/>
      <c r="F19" s="274"/>
      <c r="G19" s="274"/>
      <c r="H19" s="274"/>
      <c r="I19" s="274"/>
      <c r="J19" s="258"/>
      <c r="K19" s="258"/>
      <c r="L19" s="258"/>
      <c r="M19" s="258"/>
      <c r="N19" s="259"/>
      <c r="O19" s="107"/>
      <c r="P19" s="273"/>
      <c r="Q19" s="274"/>
      <c r="R19" s="274"/>
      <c r="S19" s="274"/>
      <c r="T19" s="274"/>
      <c r="U19" s="258"/>
      <c r="V19" s="258"/>
      <c r="W19" s="258"/>
      <c r="X19" s="258"/>
      <c r="Y19" s="259"/>
      <c r="Z19" s="107"/>
      <c r="AA19" s="273"/>
      <c r="AB19" s="274"/>
      <c r="AC19" s="274"/>
      <c r="AD19" s="274"/>
      <c r="AE19" s="274"/>
      <c r="AF19" s="258"/>
      <c r="AG19" s="258"/>
      <c r="AH19" s="258"/>
      <c r="AI19" s="258"/>
      <c r="AJ19" s="259"/>
      <c r="AK19" s="108"/>
      <c r="AL19" s="216"/>
      <c r="AN19" s="2" t="s">
        <v>147</v>
      </c>
      <c r="AO19" s="8" t="s">
        <v>106</v>
      </c>
      <c r="AP19" s="27">
        <f>IF(AV16="","",AV16)</f>
        <v>21</v>
      </c>
      <c r="AQ19" s="24" t="str">
        <f aca="true" t="shared" si="2" ref="AQ19:AQ27">IF(AP19="","","-")</f>
        <v>-</v>
      </c>
      <c r="AR19" s="28">
        <f>IF(AT16="","",AT16)</f>
        <v>15</v>
      </c>
      <c r="AS19" s="330" t="str">
        <f>IF(AW16="","",IF(AW16="○","×",IF(AW16="×","○")))</f>
        <v>○</v>
      </c>
      <c r="AT19" s="364"/>
      <c r="AU19" s="365"/>
      <c r="AV19" s="365"/>
      <c r="AW19" s="366"/>
      <c r="AX19" s="88">
        <v>21</v>
      </c>
      <c r="AY19" s="24" t="str">
        <f t="shared" si="0"/>
        <v>-</v>
      </c>
      <c r="AZ19" s="85">
        <v>11</v>
      </c>
      <c r="BA19" s="327" t="str">
        <f>IF(AX19&lt;&gt;"",IF(AX19&gt;AZ19,IF(AX20&gt;AZ20,"○",IF(AX21&gt;AZ21,"○","×")),IF(AX20&gt;AZ20,IF(AX21&gt;AZ21,"○","×"),"×")),"")</f>
        <v>○</v>
      </c>
      <c r="BB19" s="88">
        <v>21</v>
      </c>
      <c r="BC19" s="24" t="str">
        <f t="shared" si="1"/>
        <v>-</v>
      </c>
      <c r="BD19" s="85">
        <v>3</v>
      </c>
      <c r="BE19" s="333" t="str">
        <f>IF(BB19&lt;&gt;"",IF(BB19&gt;BD19,IF(BB20&gt;BD20,"○",IF(BB21&gt;BD21,"○","×")),IF(BB20&gt;BD20,IF(BB21&gt;BD21,"○","×"),"×")),"")</f>
        <v>○</v>
      </c>
      <c r="BF19" s="352" t="s">
        <v>217</v>
      </c>
      <c r="BG19" s="353"/>
      <c r="BH19" s="353"/>
      <c r="BI19" s="354"/>
      <c r="BJ19" s="38"/>
      <c r="BK19" s="40"/>
      <c r="BL19" s="41"/>
      <c r="BM19" s="40"/>
      <c r="BN19" s="41"/>
      <c r="BO19" s="47"/>
      <c r="BP19" s="41"/>
      <c r="BQ19" s="41"/>
      <c r="BR19" s="47"/>
      <c r="BX19" s="98"/>
    </row>
    <row r="20" spans="2:76" ht="8.25" customHeight="1">
      <c r="B20" s="253" t="s">
        <v>203</v>
      </c>
      <c r="C20" s="255" t="s">
        <v>200</v>
      </c>
      <c r="D20" s="107"/>
      <c r="E20" s="246" t="s">
        <v>226</v>
      </c>
      <c r="F20" s="247"/>
      <c r="G20" s="247"/>
      <c r="H20" s="247"/>
      <c r="I20" s="247"/>
      <c r="J20" s="239" t="s">
        <v>225</v>
      </c>
      <c r="K20" s="239"/>
      <c r="L20" s="239"/>
      <c r="M20" s="239"/>
      <c r="N20" s="240"/>
      <c r="O20" s="107"/>
      <c r="P20" s="246" t="s">
        <v>238</v>
      </c>
      <c r="Q20" s="247"/>
      <c r="R20" s="247"/>
      <c r="S20" s="247"/>
      <c r="T20" s="247"/>
      <c r="U20" s="239" t="s">
        <v>237</v>
      </c>
      <c r="V20" s="239"/>
      <c r="W20" s="239"/>
      <c r="X20" s="239"/>
      <c r="Y20" s="240"/>
      <c r="Z20" s="107"/>
      <c r="AA20" s="246" t="s">
        <v>245</v>
      </c>
      <c r="AB20" s="247"/>
      <c r="AC20" s="247"/>
      <c r="AD20" s="247"/>
      <c r="AE20" s="247"/>
      <c r="AF20" s="239" t="s">
        <v>246</v>
      </c>
      <c r="AG20" s="239"/>
      <c r="AH20" s="239"/>
      <c r="AI20" s="239"/>
      <c r="AJ20" s="240"/>
      <c r="AK20" s="108"/>
      <c r="AL20" s="216"/>
      <c r="AN20" s="2" t="s">
        <v>148</v>
      </c>
      <c r="AO20" s="3" t="s">
        <v>106</v>
      </c>
      <c r="AP20" s="27">
        <f>IF(AV17="","",AV17)</f>
        <v>19</v>
      </c>
      <c r="AQ20" s="24" t="str">
        <f t="shared" si="2"/>
        <v>-</v>
      </c>
      <c r="AR20" s="28">
        <f>IF(AT17="","",AT17)</f>
        <v>21</v>
      </c>
      <c r="AS20" s="331" t="str">
        <f>IF(AU17="","",AU17)</f>
        <v>-</v>
      </c>
      <c r="AT20" s="367"/>
      <c r="AU20" s="368"/>
      <c r="AV20" s="368"/>
      <c r="AW20" s="369"/>
      <c r="AX20" s="88">
        <v>21</v>
      </c>
      <c r="AY20" s="24" t="str">
        <f t="shared" si="0"/>
        <v>-</v>
      </c>
      <c r="AZ20" s="85">
        <v>9</v>
      </c>
      <c r="BA20" s="312"/>
      <c r="BB20" s="88">
        <v>21</v>
      </c>
      <c r="BC20" s="24" t="str">
        <f t="shared" si="1"/>
        <v>-</v>
      </c>
      <c r="BD20" s="85">
        <v>13</v>
      </c>
      <c r="BE20" s="334"/>
      <c r="BF20" s="355"/>
      <c r="BG20" s="356"/>
      <c r="BH20" s="356"/>
      <c r="BI20" s="357"/>
      <c r="BJ20" s="38"/>
      <c r="BK20" s="52">
        <f>COUNTIF(AP19:BE21,"○")</f>
        <v>3</v>
      </c>
      <c r="BL20" s="53">
        <f>COUNTIF(AP19:BE21,"×")</f>
        <v>0</v>
      </c>
      <c r="BM20" s="49">
        <f>(IF((AP19&gt;AR19),1,0))+(IF((AP20&gt;AR20),1,0))+(IF((AP21&gt;AR21),1,0))+(IF((AT19&gt;AV19),1,0))+(IF((AT20&gt;AV20),1,0))+(IF((AT21&gt;AV21),1,0))+(IF((AX19&gt;AZ19),1,0))+(IF((AX20&gt;AZ20),1,0))+(IF((AX21&gt;AZ21),1,0))+(IF((BB19&gt;BD19),1,0))+(IF((BB20&gt;BD20),1,0))+(IF((BB21&gt;BD21),1,0))</f>
        <v>6</v>
      </c>
      <c r="BN20" s="50">
        <f>(IF((AP19&lt;AR19),1,0))+(IF((AP20&lt;AR20),1,0))+(IF((AP21&lt;AR21),1,0))+(IF((AT19&lt;AV19),1,0))+(IF((AT20&lt;AV20),1,0))+(IF((AT21&lt;AV21),1,0))+(IF((AX19&lt;AZ19),1,0))+(IF((AX20&lt;AZ20),1,0))+(IF((AX21&lt;AZ21),1,0))+(IF((BB19&lt;BD19),1,0))+(IF((BB20&lt;BD20),1,0))+(IF((BB21&lt;BD21),1,0))</f>
        <v>1</v>
      </c>
      <c r="BO20" s="51">
        <f>BM20-BN20</f>
        <v>5</v>
      </c>
      <c r="BP20" s="53">
        <f>SUM(AP19:AP21,AT19:AT21,AX19:AX21,BB19:BB21)</f>
        <v>145</v>
      </c>
      <c r="BQ20" s="53">
        <f>SUM(AR19:AR21,AV19:AV21,AZ19:AZ21,BD19:BD21)</f>
        <v>86</v>
      </c>
      <c r="BR20" s="54">
        <f>BP20-BQ20</f>
        <v>59</v>
      </c>
      <c r="BX20" s="98"/>
    </row>
    <row r="21" spans="2:76" ht="8.25" customHeight="1">
      <c r="B21" s="254"/>
      <c r="C21" s="245"/>
      <c r="D21" s="107"/>
      <c r="E21" s="248"/>
      <c r="F21" s="249"/>
      <c r="G21" s="249"/>
      <c r="H21" s="249"/>
      <c r="I21" s="249"/>
      <c r="J21" s="241"/>
      <c r="K21" s="241"/>
      <c r="L21" s="241"/>
      <c r="M21" s="241"/>
      <c r="N21" s="231"/>
      <c r="O21" s="107"/>
      <c r="P21" s="248"/>
      <c r="Q21" s="249"/>
      <c r="R21" s="249"/>
      <c r="S21" s="249"/>
      <c r="T21" s="249"/>
      <c r="U21" s="241"/>
      <c r="V21" s="241"/>
      <c r="W21" s="241"/>
      <c r="X21" s="241"/>
      <c r="Y21" s="231"/>
      <c r="Z21" s="107"/>
      <c r="AA21" s="248"/>
      <c r="AB21" s="249"/>
      <c r="AC21" s="249"/>
      <c r="AD21" s="249"/>
      <c r="AE21" s="249"/>
      <c r="AF21" s="241"/>
      <c r="AG21" s="241"/>
      <c r="AH21" s="241"/>
      <c r="AI21" s="241"/>
      <c r="AJ21" s="231"/>
      <c r="AK21" s="108"/>
      <c r="AL21" s="216"/>
      <c r="AN21" s="5"/>
      <c r="AO21" s="11"/>
      <c r="AP21" s="30">
        <f>IF(AV18="","",AV18)</f>
        <v>21</v>
      </c>
      <c r="AQ21" s="24" t="str">
        <f t="shared" si="2"/>
        <v>-</v>
      </c>
      <c r="AR21" s="31">
        <f>IF(AT18="","",AT18)</f>
        <v>14</v>
      </c>
      <c r="AS21" s="332" t="str">
        <f>IF(AU18="","",AU18)</f>
        <v>-</v>
      </c>
      <c r="AT21" s="370"/>
      <c r="AU21" s="371"/>
      <c r="AV21" s="371"/>
      <c r="AW21" s="372"/>
      <c r="AX21" s="89"/>
      <c r="AY21" s="24">
        <f t="shared" si="0"/>
      </c>
      <c r="AZ21" s="86"/>
      <c r="BA21" s="328"/>
      <c r="BB21" s="89"/>
      <c r="BC21" s="26">
        <f t="shared" si="1"/>
      </c>
      <c r="BD21" s="86"/>
      <c r="BE21" s="335"/>
      <c r="BF21" s="18">
        <f>BK20</f>
        <v>3</v>
      </c>
      <c r="BG21" s="19" t="s">
        <v>25</v>
      </c>
      <c r="BH21" s="19">
        <f>BL20</f>
        <v>0</v>
      </c>
      <c r="BI21" s="20" t="s">
        <v>20</v>
      </c>
      <c r="BJ21" s="38"/>
      <c r="BK21" s="60"/>
      <c r="BL21" s="61"/>
      <c r="BM21" s="60"/>
      <c r="BN21" s="61"/>
      <c r="BO21" s="62"/>
      <c r="BP21" s="61"/>
      <c r="BQ21" s="61"/>
      <c r="BR21" s="62"/>
      <c r="BX21" s="98"/>
    </row>
    <row r="22" spans="2:76" ht="8.25" customHeight="1">
      <c r="B22" s="283"/>
      <c r="C22" s="284"/>
      <c r="D22" s="100"/>
      <c r="E22" s="111"/>
      <c r="F22" s="112"/>
      <c r="G22" s="112"/>
      <c r="H22" s="112"/>
      <c r="I22" s="112"/>
      <c r="J22" s="112"/>
      <c r="K22" s="112"/>
      <c r="L22" s="112"/>
      <c r="M22" s="112"/>
      <c r="N22" s="113"/>
      <c r="O22" s="100"/>
      <c r="P22" s="111"/>
      <c r="Q22" s="112"/>
      <c r="R22" s="112"/>
      <c r="S22" s="112"/>
      <c r="T22" s="112"/>
      <c r="U22" s="112"/>
      <c r="V22" s="112"/>
      <c r="W22" s="112"/>
      <c r="X22" s="112"/>
      <c r="Y22" s="113"/>
      <c r="Z22" s="100"/>
      <c r="AA22" s="111"/>
      <c r="AB22" s="112"/>
      <c r="AC22" s="112"/>
      <c r="AD22" s="112"/>
      <c r="AE22" s="112"/>
      <c r="AF22" s="112"/>
      <c r="AG22" s="112"/>
      <c r="AH22" s="112"/>
      <c r="AI22" s="112"/>
      <c r="AJ22" s="113"/>
      <c r="AK22" s="102"/>
      <c r="AL22" s="215"/>
      <c r="AN22" s="2" t="s">
        <v>149</v>
      </c>
      <c r="AO22" s="3" t="s">
        <v>146</v>
      </c>
      <c r="AP22" s="27">
        <f>IF(AZ16="","",AZ16)</f>
        <v>21</v>
      </c>
      <c r="AQ22" s="29" t="str">
        <f t="shared" si="2"/>
        <v>-</v>
      </c>
      <c r="AR22" s="28">
        <f>IF(AX16="","",AX16)</f>
        <v>17</v>
      </c>
      <c r="AS22" s="330" t="str">
        <f>IF(BA16="","",IF(BA16="○","×",IF(BA16="×","○")))</f>
        <v>×</v>
      </c>
      <c r="AT22" s="4">
        <f>IF(AZ19="","",AZ19)</f>
        <v>11</v>
      </c>
      <c r="AU22" s="24" t="str">
        <f aca="true" t="shared" si="3" ref="AU22:AU27">IF(AT22="","","-")</f>
        <v>-</v>
      </c>
      <c r="AV22" s="28">
        <f>IF(AX19="","",AX19)</f>
        <v>21</v>
      </c>
      <c r="AW22" s="330" t="str">
        <f>IF(BA19="","",IF(BA19="○","×",IF(BA19="×","○")))</f>
        <v>×</v>
      </c>
      <c r="AX22" s="364"/>
      <c r="AY22" s="365"/>
      <c r="AZ22" s="365"/>
      <c r="BA22" s="366"/>
      <c r="BB22" s="88">
        <v>16</v>
      </c>
      <c r="BC22" s="24" t="str">
        <f t="shared" si="1"/>
        <v>-</v>
      </c>
      <c r="BD22" s="85">
        <v>21</v>
      </c>
      <c r="BE22" s="334" t="str">
        <f>IF(BB22&lt;&gt;"",IF(BB22&gt;BD22,IF(BB23&gt;BD23,"○",IF(BB24&gt;BD24,"○","×")),IF(BB23&gt;BD23,IF(BB24&gt;BD24,"○","×"),"×")),"")</f>
        <v>×</v>
      </c>
      <c r="BF22" s="352" t="s">
        <v>8</v>
      </c>
      <c r="BG22" s="353"/>
      <c r="BH22" s="353"/>
      <c r="BI22" s="354"/>
      <c r="BJ22" s="38"/>
      <c r="BK22" s="52"/>
      <c r="BL22" s="53"/>
      <c r="BM22" s="52"/>
      <c r="BN22" s="53"/>
      <c r="BO22" s="54"/>
      <c r="BP22" s="53"/>
      <c r="BQ22" s="53"/>
      <c r="BR22" s="54"/>
      <c r="BX22" s="98"/>
    </row>
    <row r="23" spans="2:76" ht="8.25" customHeight="1">
      <c r="B23" s="284"/>
      <c r="C23" s="284"/>
      <c r="D23" s="100"/>
      <c r="E23" s="117"/>
      <c r="F23" s="118"/>
      <c r="G23" s="118"/>
      <c r="H23" s="118"/>
      <c r="I23" s="118"/>
      <c r="J23" s="118"/>
      <c r="K23" s="118"/>
      <c r="L23" s="118"/>
      <c r="M23" s="118"/>
      <c r="N23" s="119"/>
      <c r="O23" s="100"/>
      <c r="P23" s="117"/>
      <c r="Q23" s="118"/>
      <c r="R23" s="118"/>
      <c r="S23" s="118"/>
      <c r="T23" s="118"/>
      <c r="U23" s="118"/>
      <c r="V23" s="118"/>
      <c r="W23" s="118"/>
      <c r="X23" s="118"/>
      <c r="Y23" s="119"/>
      <c r="Z23" s="100"/>
      <c r="AA23" s="117"/>
      <c r="AB23" s="118"/>
      <c r="AC23" s="118"/>
      <c r="AD23" s="118"/>
      <c r="AE23" s="118"/>
      <c r="AF23" s="118"/>
      <c r="AG23" s="118"/>
      <c r="AH23" s="118"/>
      <c r="AI23" s="118"/>
      <c r="AJ23" s="119"/>
      <c r="AK23" s="102"/>
      <c r="AL23" s="215"/>
      <c r="AN23" s="2" t="s">
        <v>150</v>
      </c>
      <c r="AO23" s="3" t="s">
        <v>146</v>
      </c>
      <c r="AP23" s="27">
        <f>IF(AZ17="","",AZ17)</f>
        <v>14</v>
      </c>
      <c r="AQ23" s="24" t="str">
        <f t="shared" si="2"/>
        <v>-</v>
      </c>
      <c r="AR23" s="28">
        <f>IF(AX17="","",AX17)</f>
        <v>21</v>
      </c>
      <c r="AS23" s="331">
        <f>IF(AU20="","",AU20)</f>
      </c>
      <c r="AT23" s="4">
        <f>IF(AZ20="","",AZ20)</f>
        <v>9</v>
      </c>
      <c r="AU23" s="24" t="str">
        <f t="shared" si="3"/>
        <v>-</v>
      </c>
      <c r="AV23" s="28">
        <f>IF(AX20="","",AX20)</f>
        <v>21</v>
      </c>
      <c r="AW23" s="331" t="str">
        <f>IF(AY20="","",AY20)</f>
        <v>-</v>
      </c>
      <c r="AX23" s="367"/>
      <c r="AY23" s="368"/>
      <c r="AZ23" s="368"/>
      <c r="BA23" s="369"/>
      <c r="BB23" s="88">
        <v>19</v>
      </c>
      <c r="BC23" s="24" t="str">
        <f t="shared" si="1"/>
        <v>-</v>
      </c>
      <c r="BD23" s="85">
        <v>21</v>
      </c>
      <c r="BE23" s="334"/>
      <c r="BF23" s="355"/>
      <c r="BG23" s="356"/>
      <c r="BH23" s="356"/>
      <c r="BI23" s="357"/>
      <c r="BJ23" s="38"/>
      <c r="BK23" s="52">
        <f>COUNTIF(AP22:BE24,"○")</f>
        <v>0</v>
      </c>
      <c r="BL23" s="53">
        <f>COUNTIF(AP22:BE24,"×")</f>
        <v>3</v>
      </c>
      <c r="BM23" s="49">
        <f>(IF((AP22&gt;AR22),1,0))+(IF((AP23&gt;AR23),1,0))+(IF((AP24&gt;AR24),1,0))+(IF((AT22&gt;AV22),1,0))+(IF((AT23&gt;AV23),1,0))+(IF((AT24&gt;AV24),1,0))+(IF((AX22&gt;AZ22),1,0))+(IF((AX23&gt;AZ23),1,0))+(IF((AX24&gt;AZ24),1,0))+(IF((BB22&gt;BD22),1,0))+(IF((BB23&gt;BD23),1,0))+(IF((BB24&gt;BD24),1,0))</f>
        <v>1</v>
      </c>
      <c r="BN23" s="50">
        <f>(IF((AP22&lt;AR22),1,0))+(IF((AP23&lt;AR23),1,0))+(IF((AP24&lt;AR24),1,0))+(IF((AT22&lt;AV22),1,0))+(IF((AT23&lt;AV23),1,0))+(IF((AT24&lt;AV24),1,0))+(IF((AX22&lt;AZ22),1,0))+(IF((AX23&lt;AZ23),1,0))+(IF((AX24&lt;AZ24),1,0))+(IF((BB22&lt;BD22),1,0))+(IF((BB23&lt;BD23),1,0))+(IF((BB24&lt;BD24),1,0))</f>
        <v>6</v>
      </c>
      <c r="BO23" s="51">
        <f>BM23-BN23</f>
        <v>-5</v>
      </c>
      <c r="BP23" s="53">
        <f>SUM(AP22:AP24,AT22:AT24,AX22:AX24,BB22:BB24)</f>
        <v>105</v>
      </c>
      <c r="BQ23" s="53">
        <f>SUM(AR22:AR24,AV22:AV24,AZ22:AZ24,BD22:BD24)</f>
        <v>143</v>
      </c>
      <c r="BR23" s="54">
        <f>BP23-BQ23</f>
        <v>-38</v>
      </c>
      <c r="BX23" s="98"/>
    </row>
    <row r="24" spans="2:76" ht="8.25" customHeight="1">
      <c r="B24" s="284"/>
      <c r="C24" s="284"/>
      <c r="D24" s="100"/>
      <c r="E24" s="117"/>
      <c r="F24" s="118"/>
      <c r="G24" s="118"/>
      <c r="H24" s="118"/>
      <c r="I24" s="118"/>
      <c r="J24" s="118"/>
      <c r="K24" s="118"/>
      <c r="L24" s="118"/>
      <c r="M24" s="118"/>
      <c r="N24" s="119"/>
      <c r="O24" s="100"/>
      <c r="P24" s="117"/>
      <c r="Q24" s="118"/>
      <c r="R24" s="118"/>
      <c r="S24" s="118"/>
      <c r="T24" s="118"/>
      <c r="U24" s="118"/>
      <c r="V24" s="118"/>
      <c r="W24" s="118"/>
      <c r="X24" s="118"/>
      <c r="Y24" s="119"/>
      <c r="Z24" s="100"/>
      <c r="AA24" s="117"/>
      <c r="AB24" s="118"/>
      <c r="AC24" s="118"/>
      <c r="AD24" s="118"/>
      <c r="AE24" s="118"/>
      <c r="AF24" s="118"/>
      <c r="AG24" s="118"/>
      <c r="AH24" s="118"/>
      <c r="AI24" s="118"/>
      <c r="AJ24" s="119"/>
      <c r="AK24" s="102"/>
      <c r="AL24" s="215"/>
      <c r="AN24" s="5"/>
      <c r="AO24" s="6"/>
      <c r="AP24" s="30">
        <f>IF(AZ18="","",AZ18)</f>
        <v>15</v>
      </c>
      <c r="AQ24" s="26" t="str">
        <f t="shared" si="2"/>
        <v>-</v>
      </c>
      <c r="AR24" s="31">
        <f>IF(AX18="","",AX18)</f>
        <v>21</v>
      </c>
      <c r="AS24" s="332">
        <f>IF(AU21="","",AU21)</f>
      </c>
      <c r="AT24" s="7">
        <f>IF(AZ21="","",AZ21)</f>
      </c>
      <c r="AU24" s="24">
        <f t="shared" si="3"/>
      </c>
      <c r="AV24" s="31">
        <f>IF(AX21="","",AX21)</f>
      </c>
      <c r="AW24" s="332">
        <f>IF(AY21="","",AY21)</f>
      </c>
      <c r="AX24" s="370"/>
      <c r="AY24" s="371"/>
      <c r="AZ24" s="371"/>
      <c r="BA24" s="372"/>
      <c r="BB24" s="89"/>
      <c r="BC24" s="24">
        <f t="shared" si="1"/>
      </c>
      <c r="BD24" s="86"/>
      <c r="BE24" s="335"/>
      <c r="BF24" s="18">
        <f>BK23</f>
        <v>0</v>
      </c>
      <c r="BG24" s="19" t="s">
        <v>25</v>
      </c>
      <c r="BH24" s="19">
        <f>BL23</f>
        <v>3</v>
      </c>
      <c r="BI24" s="20" t="s">
        <v>20</v>
      </c>
      <c r="BJ24" s="38"/>
      <c r="BK24" s="52"/>
      <c r="BL24" s="53"/>
      <c r="BM24" s="52"/>
      <c r="BN24" s="53"/>
      <c r="BO24" s="54"/>
      <c r="BP24" s="53"/>
      <c r="BQ24" s="53"/>
      <c r="BR24" s="54"/>
      <c r="BX24" s="98"/>
    </row>
    <row r="25" spans="2:76" ht="8.25" customHeight="1">
      <c r="B25" s="284"/>
      <c r="C25" s="284"/>
      <c r="D25" s="100"/>
      <c r="E25" s="117"/>
      <c r="F25" s="118"/>
      <c r="G25" s="118"/>
      <c r="H25" s="118"/>
      <c r="I25" s="118"/>
      <c r="J25" s="118"/>
      <c r="K25" s="118"/>
      <c r="L25" s="118"/>
      <c r="M25" s="118"/>
      <c r="N25" s="119"/>
      <c r="O25" s="100"/>
      <c r="P25" s="117"/>
      <c r="Q25" s="118"/>
      <c r="R25" s="118"/>
      <c r="S25" s="118"/>
      <c r="T25" s="118"/>
      <c r="U25" s="118"/>
      <c r="V25" s="118"/>
      <c r="W25" s="118"/>
      <c r="X25" s="118"/>
      <c r="Y25" s="119"/>
      <c r="Z25" s="100"/>
      <c r="AA25" s="117"/>
      <c r="AB25" s="118"/>
      <c r="AC25" s="118"/>
      <c r="AD25" s="118"/>
      <c r="AE25" s="118"/>
      <c r="AF25" s="118"/>
      <c r="AG25" s="118"/>
      <c r="AH25" s="118"/>
      <c r="AI25" s="118"/>
      <c r="AJ25" s="119"/>
      <c r="AK25" s="102"/>
      <c r="AL25" s="215"/>
      <c r="AN25" s="12" t="s">
        <v>151</v>
      </c>
      <c r="AO25" s="8" t="s">
        <v>146</v>
      </c>
      <c r="AP25" s="27">
        <f>IF(BD16="","",BD16)</f>
        <v>21</v>
      </c>
      <c r="AQ25" s="24" t="str">
        <f t="shared" si="2"/>
        <v>-</v>
      </c>
      <c r="AR25" s="28">
        <f>IF(BB16="","",BB16)</f>
        <v>14</v>
      </c>
      <c r="AS25" s="330" t="str">
        <f>IF(BE16="","",IF(BE16="○","×",IF(BE16="×","○")))</f>
        <v>○</v>
      </c>
      <c r="AT25" s="4">
        <f>IF(BD19="","",BD19)</f>
        <v>3</v>
      </c>
      <c r="AU25" s="29" t="str">
        <f t="shared" si="3"/>
        <v>-</v>
      </c>
      <c r="AV25" s="28">
        <f>IF(BB19="","",BB19)</f>
        <v>21</v>
      </c>
      <c r="AW25" s="330" t="str">
        <f>IF(BE19="","",IF(BE19="○","×",IF(BE19="×","○")))</f>
        <v>×</v>
      </c>
      <c r="AX25" s="16">
        <f>IF(BD22="","",BD22)</f>
        <v>21</v>
      </c>
      <c r="AY25" s="24" t="str">
        <f>IF(AX25="","","-")</f>
        <v>-</v>
      </c>
      <c r="AZ25" s="33">
        <f>IF(BB22="","",BB22)</f>
        <v>16</v>
      </c>
      <c r="BA25" s="330" t="str">
        <f>IF(BE22="","",IF(BE22="○","×",IF(BE22="×","○")))</f>
        <v>○</v>
      </c>
      <c r="BB25" s="364"/>
      <c r="BC25" s="365"/>
      <c r="BD25" s="365"/>
      <c r="BE25" s="403"/>
      <c r="BF25" s="352" t="s">
        <v>7</v>
      </c>
      <c r="BG25" s="353"/>
      <c r="BH25" s="353"/>
      <c r="BI25" s="354"/>
      <c r="BJ25" s="38"/>
      <c r="BK25" s="40"/>
      <c r="BL25" s="41"/>
      <c r="BM25" s="40"/>
      <c r="BN25" s="41"/>
      <c r="BO25" s="47"/>
      <c r="BP25" s="41"/>
      <c r="BQ25" s="41"/>
      <c r="BR25" s="47"/>
      <c r="BX25" s="98"/>
    </row>
    <row r="26" spans="2:76" ht="8.25" customHeight="1">
      <c r="B26" s="284"/>
      <c r="C26" s="284"/>
      <c r="D26" s="100"/>
      <c r="E26" s="117"/>
      <c r="F26" s="118"/>
      <c r="G26" s="118"/>
      <c r="H26" s="118"/>
      <c r="I26" s="118"/>
      <c r="J26" s="118"/>
      <c r="K26" s="118"/>
      <c r="L26" s="118"/>
      <c r="M26" s="118"/>
      <c r="N26" s="119"/>
      <c r="O26" s="100"/>
      <c r="P26" s="117"/>
      <c r="Q26" s="118"/>
      <c r="R26" s="118"/>
      <c r="S26" s="118"/>
      <c r="T26" s="118"/>
      <c r="U26" s="118"/>
      <c r="V26" s="118"/>
      <c r="W26" s="118"/>
      <c r="X26" s="118"/>
      <c r="Y26" s="119"/>
      <c r="Z26" s="100"/>
      <c r="AA26" s="117"/>
      <c r="AB26" s="118"/>
      <c r="AC26" s="118"/>
      <c r="AD26" s="118"/>
      <c r="AE26" s="118"/>
      <c r="AF26" s="118"/>
      <c r="AG26" s="118"/>
      <c r="AH26" s="118"/>
      <c r="AI26" s="118"/>
      <c r="AJ26" s="119"/>
      <c r="AK26" s="102"/>
      <c r="AL26" s="215"/>
      <c r="AN26" s="10" t="s">
        <v>152</v>
      </c>
      <c r="AO26" s="3" t="s">
        <v>146</v>
      </c>
      <c r="AP26" s="27">
        <f>IF(BD17="","",BD17)</f>
        <v>19</v>
      </c>
      <c r="AQ26" s="24" t="str">
        <f t="shared" si="2"/>
        <v>-</v>
      </c>
      <c r="AR26" s="28">
        <f>IF(BB17="","",BB17)</f>
        <v>21</v>
      </c>
      <c r="AS26" s="331" t="str">
        <f>IF(AU23="","",AU23)</f>
        <v>-</v>
      </c>
      <c r="AT26" s="4">
        <f>IF(BD20="","",BD20)</f>
        <v>13</v>
      </c>
      <c r="AU26" s="24" t="str">
        <f t="shared" si="3"/>
        <v>-</v>
      </c>
      <c r="AV26" s="28">
        <f>IF(BB20="","",BB20)</f>
        <v>21</v>
      </c>
      <c r="AW26" s="331">
        <f>IF(AY23="","",AY23)</f>
      </c>
      <c r="AX26" s="4">
        <f>IF(BD23="","",BD23)</f>
        <v>21</v>
      </c>
      <c r="AY26" s="24" t="str">
        <f>IF(AX26="","","-")</f>
        <v>-</v>
      </c>
      <c r="AZ26" s="28">
        <f>IF(BB23="","",BB23)</f>
        <v>19</v>
      </c>
      <c r="BA26" s="331" t="str">
        <f>IF(BC23="","",BC23)</f>
        <v>-</v>
      </c>
      <c r="BB26" s="367"/>
      <c r="BC26" s="368"/>
      <c r="BD26" s="368"/>
      <c r="BE26" s="404"/>
      <c r="BF26" s="355"/>
      <c r="BG26" s="356"/>
      <c r="BH26" s="356"/>
      <c r="BI26" s="357"/>
      <c r="BJ26" s="38"/>
      <c r="BK26" s="52">
        <f>COUNTIF(AP25:BE27,"○")</f>
        <v>2</v>
      </c>
      <c r="BL26" s="53">
        <f>COUNTIF(AP25:BE27,"×")</f>
        <v>1</v>
      </c>
      <c r="BM26" s="49">
        <f>(IF((AP25&gt;AR25),1,0))+(IF((AP26&gt;AR26),1,0))+(IF((AP27&gt;AR27),1,0))+(IF((AT25&gt;AV25),1,0))+(IF((AT26&gt;AV26),1,0))+(IF((AT27&gt;AV27),1,0))+(IF((AX25&gt;AZ25),1,0))+(IF((AX26&gt;AZ26),1,0))+(IF((AX27&gt;AZ27),1,0))+(IF((BB25&gt;BD25),1,0))+(IF((BB26&gt;BD26),1,0))+(IF((BB27&gt;BD27),1,0))</f>
        <v>4</v>
      </c>
      <c r="BN26" s="50">
        <f>(IF((AP25&lt;AR25),1,0))+(IF((AP26&lt;AR26),1,0))+(IF((AP27&lt;AR27),1,0))+(IF((AT25&lt;AV25),1,0))+(IF((AT26&lt;AV26),1,0))+(IF((AT27&lt;AV27),1,0))+(IF((AX25&lt;AZ25),1,0))+(IF((AX26&lt;AZ26),1,0))+(IF((AX27&lt;AZ27),1,0))+(IF((BB25&lt;BD25),1,0))+(IF((BB26&lt;BD26),1,0))+(IF((BB27&lt;BD27),1,0))</f>
        <v>3</v>
      </c>
      <c r="BO26" s="51">
        <f>BM26-BN26</f>
        <v>1</v>
      </c>
      <c r="BP26" s="53">
        <f>SUM(AP25:AP27,AT25:AT27,AX25:AX27,BB25:BB27)</f>
        <v>119</v>
      </c>
      <c r="BQ26" s="53">
        <f>SUM(AR25:AR27,AV25:AV27,AZ25:AZ27,BD25:BD27)</f>
        <v>127</v>
      </c>
      <c r="BR26" s="54">
        <f>BP26-BQ26</f>
        <v>-8</v>
      </c>
      <c r="BX26" s="98"/>
    </row>
    <row r="27" spans="2:76" ht="8.25" customHeight="1" thickBot="1">
      <c r="B27" s="284"/>
      <c r="C27" s="284"/>
      <c r="D27" s="100"/>
      <c r="E27" s="117"/>
      <c r="F27" s="118"/>
      <c r="G27" s="118"/>
      <c r="H27" s="118"/>
      <c r="I27" s="118"/>
      <c r="J27" s="118"/>
      <c r="K27" s="118"/>
      <c r="L27" s="118"/>
      <c r="M27" s="118"/>
      <c r="N27" s="119"/>
      <c r="O27" s="100"/>
      <c r="P27" s="117"/>
      <c r="Q27" s="118"/>
      <c r="R27" s="118"/>
      <c r="S27" s="118"/>
      <c r="T27" s="118"/>
      <c r="U27" s="118"/>
      <c r="V27" s="118"/>
      <c r="W27" s="118"/>
      <c r="X27" s="118"/>
      <c r="Y27" s="119"/>
      <c r="Z27" s="100"/>
      <c r="AA27" s="117"/>
      <c r="AB27" s="118"/>
      <c r="AC27" s="118"/>
      <c r="AD27" s="118"/>
      <c r="AE27" s="118"/>
      <c r="AF27" s="118"/>
      <c r="AG27" s="118"/>
      <c r="AH27" s="118"/>
      <c r="AI27" s="118"/>
      <c r="AJ27" s="119"/>
      <c r="AK27" s="102"/>
      <c r="AL27" s="215"/>
      <c r="AN27" s="13"/>
      <c r="AO27" s="14"/>
      <c r="AP27" s="34">
        <f>IF(BD18="","",BD18)</f>
        <v>21</v>
      </c>
      <c r="AQ27" s="35" t="str">
        <f t="shared" si="2"/>
        <v>-</v>
      </c>
      <c r="AR27" s="36">
        <f>IF(BB18="","",BB18)</f>
        <v>15</v>
      </c>
      <c r="AS27" s="386">
        <f>IF(AU24="","",AU24)</f>
      </c>
      <c r="AT27" s="37">
        <f>IF(BD21="","",BD21)</f>
      </c>
      <c r="AU27" s="35">
        <f t="shared" si="3"/>
      </c>
      <c r="AV27" s="36">
        <f>IF(BB21="","",BB21)</f>
      </c>
      <c r="AW27" s="386">
        <f>IF(AY24="","",AY24)</f>
      </c>
      <c r="AX27" s="37">
        <f>IF(BD24="","",BD24)</f>
      </c>
      <c r="AY27" s="35">
        <f>IF(AX27="","","-")</f>
      </c>
      <c r="AZ27" s="36">
        <f>IF(BB24="","",BB24)</f>
      </c>
      <c r="BA27" s="386">
        <f>IF(BC24="","",BC24)</f>
      </c>
      <c r="BB27" s="387"/>
      <c r="BC27" s="388"/>
      <c r="BD27" s="388"/>
      <c r="BE27" s="405"/>
      <c r="BF27" s="21">
        <f>BK26</f>
        <v>2</v>
      </c>
      <c r="BG27" s="22" t="s">
        <v>25</v>
      </c>
      <c r="BH27" s="22">
        <f>BL26</f>
        <v>1</v>
      </c>
      <c r="BI27" s="23" t="s">
        <v>20</v>
      </c>
      <c r="BJ27" s="38"/>
      <c r="BK27" s="60"/>
      <c r="BL27" s="61"/>
      <c r="BM27" s="60"/>
      <c r="BN27" s="61"/>
      <c r="BO27" s="62"/>
      <c r="BP27" s="61"/>
      <c r="BQ27" s="61"/>
      <c r="BR27" s="62"/>
      <c r="BX27" s="98"/>
    </row>
    <row r="28" spans="2:76" ht="8.25" customHeight="1">
      <c r="B28" s="284"/>
      <c r="C28" s="284"/>
      <c r="D28" s="100"/>
      <c r="E28" s="117"/>
      <c r="F28" s="118"/>
      <c r="G28" s="118"/>
      <c r="H28" s="118"/>
      <c r="I28" s="118"/>
      <c r="J28" s="118"/>
      <c r="K28" s="118"/>
      <c r="L28" s="118"/>
      <c r="M28" s="118"/>
      <c r="N28" s="119"/>
      <c r="O28" s="100"/>
      <c r="P28" s="117"/>
      <c r="Q28" s="118"/>
      <c r="R28" s="118"/>
      <c r="S28" s="118"/>
      <c r="T28" s="118"/>
      <c r="U28" s="118"/>
      <c r="V28" s="118"/>
      <c r="W28" s="118"/>
      <c r="X28" s="118"/>
      <c r="Y28" s="119"/>
      <c r="Z28" s="100"/>
      <c r="AA28" s="117"/>
      <c r="AB28" s="118"/>
      <c r="AC28" s="118"/>
      <c r="AD28" s="118"/>
      <c r="AE28" s="118"/>
      <c r="AF28" s="118"/>
      <c r="AG28" s="118"/>
      <c r="AH28" s="118"/>
      <c r="AI28" s="118"/>
      <c r="AJ28" s="119"/>
      <c r="AK28" s="102"/>
      <c r="AL28" s="215"/>
      <c r="BX28" s="98"/>
    </row>
    <row r="29" spans="2:76" ht="8.25" customHeight="1">
      <c r="B29" s="284"/>
      <c r="C29" s="284"/>
      <c r="D29" s="100"/>
      <c r="E29" s="123"/>
      <c r="F29" s="124"/>
      <c r="G29" s="124"/>
      <c r="H29" s="124"/>
      <c r="I29" s="124"/>
      <c r="J29" s="124"/>
      <c r="K29" s="124"/>
      <c r="L29" s="124"/>
      <c r="M29" s="124"/>
      <c r="N29" s="125"/>
      <c r="O29" s="100"/>
      <c r="P29" s="123"/>
      <c r="Q29" s="124"/>
      <c r="R29" s="124"/>
      <c r="S29" s="124"/>
      <c r="T29" s="124"/>
      <c r="U29" s="124"/>
      <c r="V29" s="124"/>
      <c r="W29" s="124"/>
      <c r="X29" s="124"/>
      <c r="Y29" s="125"/>
      <c r="Z29" s="100"/>
      <c r="AA29" s="123"/>
      <c r="AB29" s="124"/>
      <c r="AC29" s="124"/>
      <c r="AD29" s="124"/>
      <c r="AE29" s="124"/>
      <c r="AF29" s="124"/>
      <c r="AG29" s="124"/>
      <c r="AH29" s="124"/>
      <c r="AI29" s="124"/>
      <c r="AJ29" s="125"/>
      <c r="AK29" s="102"/>
      <c r="AL29" s="215"/>
      <c r="AN29" s="263" t="s">
        <v>189</v>
      </c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X29" s="98"/>
    </row>
    <row r="30" spans="38:76" ht="8.25" customHeight="1">
      <c r="AL30" s="217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X30" s="98"/>
    </row>
    <row r="31" spans="2:76" ht="8.25" customHeight="1" thickBot="1">
      <c r="B31" s="260" t="s">
        <v>56</v>
      </c>
      <c r="C31" s="260"/>
      <c r="D31" s="106"/>
      <c r="E31" s="260" t="s">
        <v>57</v>
      </c>
      <c r="F31" s="260"/>
      <c r="G31" s="260"/>
      <c r="H31" s="260"/>
      <c r="I31" s="260"/>
      <c r="J31" s="260"/>
      <c r="K31" s="260"/>
      <c r="L31" s="260"/>
      <c r="M31" s="260"/>
      <c r="N31" s="260"/>
      <c r="O31" s="109"/>
      <c r="P31" s="260" t="s">
        <v>58</v>
      </c>
      <c r="Q31" s="260"/>
      <c r="R31" s="260"/>
      <c r="S31" s="260"/>
      <c r="T31" s="260"/>
      <c r="U31" s="260"/>
      <c r="V31" s="260"/>
      <c r="W31" s="260"/>
      <c r="X31" s="260"/>
      <c r="Y31" s="260"/>
      <c r="Z31" s="110"/>
      <c r="AA31" s="260" t="s">
        <v>59</v>
      </c>
      <c r="AB31" s="260"/>
      <c r="AC31" s="260"/>
      <c r="AD31" s="260"/>
      <c r="AE31" s="260"/>
      <c r="AF31" s="260"/>
      <c r="AG31" s="260"/>
      <c r="AH31" s="260"/>
      <c r="AI31" s="260"/>
      <c r="AJ31" s="260"/>
      <c r="AL31" s="217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X31" s="98"/>
    </row>
    <row r="32" spans="2:78" ht="8.25" customHeight="1">
      <c r="B32" s="252"/>
      <c r="C32" s="252"/>
      <c r="D32" s="106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109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110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L32" s="217"/>
      <c r="AN32" s="415" t="s">
        <v>190</v>
      </c>
      <c r="AO32" s="416"/>
      <c r="AP32" s="321" t="str">
        <f>AN34</f>
        <v>大谷瞳</v>
      </c>
      <c r="AQ32" s="322"/>
      <c r="AR32" s="322"/>
      <c r="AS32" s="323"/>
      <c r="AT32" s="329" t="str">
        <f>AN37</f>
        <v>内田真佐美</v>
      </c>
      <c r="AU32" s="322"/>
      <c r="AV32" s="322"/>
      <c r="AW32" s="323"/>
      <c r="AX32" s="329" t="str">
        <f>AN40</f>
        <v>石川美香</v>
      </c>
      <c r="AY32" s="322"/>
      <c r="AZ32" s="322"/>
      <c r="BA32" s="323"/>
      <c r="BB32" s="329" t="str">
        <f>AN43</f>
        <v>篠原幸枝</v>
      </c>
      <c r="BC32" s="322"/>
      <c r="BD32" s="322"/>
      <c r="BE32" s="323"/>
      <c r="BF32" s="329" t="str">
        <f>AN46</f>
        <v>小西陽子</v>
      </c>
      <c r="BG32" s="322"/>
      <c r="BH32" s="322"/>
      <c r="BI32" s="322"/>
      <c r="BJ32" s="329" t="str">
        <f>AN49</f>
        <v>中上美純</v>
      </c>
      <c r="BK32" s="322"/>
      <c r="BL32" s="322"/>
      <c r="BM32" s="406"/>
      <c r="BN32" s="400" t="s">
        <v>13</v>
      </c>
      <c r="BO32" s="401"/>
      <c r="BP32" s="401"/>
      <c r="BQ32" s="402"/>
      <c r="BR32" s="99"/>
      <c r="BS32" s="419" t="s">
        <v>16</v>
      </c>
      <c r="BT32" s="420"/>
      <c r="BU32" s="336" t="s">
        <v>17</v>
      </c>
      <c r="BV32" s="337"/>
      <c r="BW32" s="338"/>
      <c r="BX32" s="220" t="s">
        <v>18</v>
      </c>
      <c r="BY32" s="225"/>
      <c r="BZ32" s="226"/>
    </row>
    <row r="33" spans="2:78" ht="8.25" customHeight="1" thickBot="1">
      <c r="B33" s="250" t="s">
        <v>205</v>
      </c>
      <c r="C33" s="242" t="s">
        <v>207</v>
      </c>
      <c r="D33" s="106"/>
      <c r="E33" s="250" t="s">
        <v>248</v>
      </c>
      <c r="F33" s="244"/>
      <c r="G33" s="244"/>
      <c r="H33" s="244"/>
      <c r="I33" s="244"/>
      <c r="J33" s="237" t="s">
        <v>242</v>
      </c>
      <c r="K33" s="237"/>
      <c r="L33" s="237"/>
      <c r="M33" s="237"/>
      <c r="N33" s="242"/>
      <c r="O33" s="107"/>
      <c r="P33" s="250" t="s">
        <v>253</v>
      </c>
      <c r="Q33" s="244"/>
      <c r="R33" s="244"/>
      <c r="S33" s="244"/>
      <c r="T33" s="244"/>
      <c r="U33" s="237" t="s">
        <v>234</v>
      </c>
      <c r="V33" s="237"/>
      <c r="W33" s="237"/>
      <c r="X33" s="237"/>
      <c r="Y33" s="242"/>
      <c r="Z33" s="108"/>
      <c r="AA33" s="250" t="s">
        <v>257</v>
      </c>
      <c r="AB33" s="244"/>
      <c r="AC33" s="244"/>
      <c r="AD33" s="244"/>
      <c r="AE33" s="244"/>
      <c r="AF33" s="237" t="s">
        <v>261</v>
      </c>
      <c r="AG33" s="237"/>
      <c r="AH33" s="237"/>
      <c r="AI33" s="237"/>
      <c r="AJ33" s="242"/>
      <c r="AL33" s="217"/>
      <c r="AN33" s="417"/>
      <c r="AO33" s="418"/>
      <c r="AP33" s="308" t="str">
        <f>AN35</f>
        <v>武村美江</v>
      </c>
      <c r="AQ33" s="309"/>
      <c r="AR33" s="309"/>
      <c r="AS33" s="310"/>
      <c r="AT33" s="316" t="str">
        <f>AN38</f>
        <v>渡邊千智</v>
      </c>
      <c r="AU33" s="309"/>
      <c r="AV33" s="309"/>
      <c r="AW33" s="310"/>
      <c r="AX33" s="316" t="str">
        <f>AN41</f>
        <v>畑中有里</v>
      </c>
      <c r="AY33" s="309"/>
      <c r="AZ33" s="309"/>
      <c r="BA33" s="310"/>
      <c r="BB33" s="316" t="str">
        <f>AN44</f>
        <v>矢野初美</v>
      </c>
      <c r="BC33" s="309"/>
      <c r="BD33" s="309"/>
      <c r="BE33" s="310"/>
      <c r="BF33" s="316" t="str">
        <f>AN47</f>
        <v>清水涼子</v>
      </c>
      <c r="BG33" s="309"/>
      <c r="BH33" s="309"/>
      <c r="BI33" s="309"/>
      <c r="BJ33" s="316" t="str">
        <f>AN50</f>
        <v>大山百合</v>
      </c>
      <c r="BK33" s="309"/>
      <c r="BL33" s="309"/>
      <c r="BM33" s="317"/>
      <c r="BN33" s="318" t="s">
        <v>14</v>
      </c>
      <c r="BO33" s="319"/>
      <c r="BP33" s="319"/>
      <c r="BQ33" s="320"/>
      <c r="BR33" s="99"/>
      <c r="BS33" s="42" t="s">
        <v>19</v>
      </c>
      <c r="BT33" s="43" t="s">
        <v>20</v>
      </c>
      <c r="BU33" s="42" t="s">
        <v>9</v>
      </c>
      <c r="BV33" s="43" t="s">
        <v>21</v>
      </c>
      <c r="BW33" s="44" t="s">
        <v>22</v>
      </c>
      <c r="BX33" s="221" t="s">
        <v>26</v>
      </c>
      <c r="BY33" s="227" t="s">
        <v>21</v>
      </c>
      <c r="BZ33" s="228" t="s">
        <v>22</v>
      </c>
    </row>
    <row r="34" spans="2:78" ht="8.25" customHeight="1">
      <c r="B34" s="251"/>
      <c r="C34" s="243"/>
      <c r="D34" s="106"/>
      <c r="E34" s="251"/>
      <c r="F34" s="236"/>
      <c r="G34" s="236"/>
      <c r="H34" s="236"/>
      <c r="I34" s="236"/>
      <c r="J34" s="238"/>
      <c r="K34" s="238"/>
      <c r="L34" s="238"/>
      <c r="M34" s="238"/>
      <c r="N34" s="243"/>
      <c r="O34" s="107"/>
      <c r="P34" s="251"/>
      <c r="Q34" s="236"/>
      <c r="R34" s="236"/>
      <c r="S34" s="236"/>
      <c r="T34" s="236"/>
      <c r="U34" s="238"/>
      <c r="V34" s="238"/>
      <c r="W34" s="238"/>
      <c r="X34" s="238"/>
      <c r="Y34" s="243"/>
      <c r="Z34" s="108"/>
      <c r="AA34" s="251"/>
      <c r="AB34" s="236"/>
      <c r="AC34" s="236"/>
      <c r="AD34" s="236"/>
      <c r="AE34" s="236"/>
      <c r="AF34" s="238"/>
      <c r="AG34" s="238"/>
      <c r="AH34" s="238"/>
      <c r="AI34" s="238"/>
      <c r="AJ34" s="243"/>
      <c r="AL34" s="217"/>
      <c r="AN34" s="172" t="s">
        <v>153</v>
      </c>
      <c r="AO34" s="179" t="s">
        <v>45</v>
      </c>
      <c r="AP34" s="427"/>
      <c r="AQ34" s="428"/>
      <c r="AR34" s="428"/>
      <c r="AS34" s="429"/>
      <c r="AT34" s="87">
        <v>21</v>
      </c>
      <c r="AU34" s="25" t="str">
        <f>IF(AT34="","","-")</f>
        <v>-</v>
      </c>
      <c r="AV34" s="90">
        <v>8</v>
      </c>
      <c r="AW34" s="311" t="str">
        <f>IF(AT34&lt;&gt;"",IF(AT34&gt;AV34,IF(AT35&gt;AV35,"○",IF(AT36&gt;AV36,"○","×")),IF(AT35&gt;AV35,IF(AT36&gt;AV36,"○","×"),"×")),"")</f>
        <v>○</v>
      </c>
      <c r="AX34" s="87">
        <v>15</v>
      </c>
      <c r="AY34" s="25" t="str">
        <f aca="true" t="shared" si="4" ref="AY34:AY39">IF(AX34="","","-")</f>
        <v>-</v>
      </c>
      <c r="AZ34" s="90">
        <v>21</v>
      </c>
      <c r="BA34" s="311" t="str">
        <f>IF(AX34&lt;&gt;"",IF(AX34&gt;AZ34,IF(AX35&gt;AZ35,"○",IF(AX36&gt;AZ36,"○","×")),IF(AX35&gt;AZ35,IF(AX36&gt;AZ36,"○","×"),"×")),"")</f>
        <v>○</v>
      </c>
      <c r="BB34" s="87">
        <v>21</v>
      </c>
      <c r="BC34" s="25" t="str">
        <f aca="true" t="shared" si="5" ref="BC34:BC42">IF(BB34="","","-")</f>
        <v>-</v>
      </c>
      <c r="BD34" s="90">
        <v>11</v>
      </c>
      <c r="BE34" s="311" t="str">
        <f>IF(BB34&lt;&gt;"",IF(BB34&gt;BD34,IF(BB35&gt;BD35,"○",IF(BB36&gt;BD36,"○","×")),IF(BB35&gt;BD35,IF(BB36&gt;BD36,"○","×"),"×")),"")</f>
        <v>○</v>
      </c>
      <c r="BF34" s="87">
        <v>19</v>
      </c>
      <c r="BG34" s="25" t="str">
        <f aca="true" t="shared" si="6" ref="BG34:BG45">IF(BF34="","","-")</f>
        <v>-</v>
      </c>
      <c r="BH34" s="90">
        <v>21</v>
      </c>
      <c r="BI34" s="414" t="str">
        <f>IF(BF34&lt;&gt;"",IF(BF34&gt;BH34,IF(BF35&gt;BH35,"○",IF(BF36&gt;BH36,"○","×")),IF(BF35&gt;BH35,IF(BF36&gt;BH36,"○","×"),"×")),"")</f>
        <v>×</v>
      </c>
      <c r="BJ34" s="87">
        <v>14</v>
      </c>
      <c r="BK34" s="25" t="str">
        <f aca="true" t="shared" si="7" ref="BK34:BK48">IF(BJ34="","","-")</f>
        <v>-</v>
      </c>
      <c r="BL34" s="90">
        <v>21</v>
      </c>
      <c r="BM34" s="414" t="str">
        <f>IF(BJ34&lt;&gt;"",IF(BJ34&gt;BL34,IF(BJ35&gt;BL35,"○",IF(BJ36&gt;BL36,"○","×")),IF(BJ35&gt;BL35,IF(BJ36&gt;BL36,"○","×"),"×")),"")</f>
        <v>○</v>
      </c>
      <c r="BN34" s="421" t="s">
        <v>7</v>
      </c>
      <c r="BO34" s="422"/>
      <c r="BP34" s="422"/>
      <c r="BQ34" s="423"/>
      <c r="BR34" s="99"/>
      <c r="BS34" s="45"/>
      <c r="BT34" s="46"/>
      <c r="BU34" s="67"/>
      <c r="BV34" s="68"/>
      <c r="BW34" s="48"/>
      <c r="BX34" s="222"/>
      <c r="BY34" s="229"/>
      <c r="BZ34" s="230"/>
    </row>
    <row r="35" spans="2:78" ht="8.25" customHeight="1">
      <c r="B35" s="275" t="s">
        <v>206</v>
      </c>
      <c r="C35" s="278" t="s">
        <v>200</v>
      </c>
      <c r="D35" s="106"/>
      <c r="E35" s="275" t="s">
        <v>249</v>
      </c>
      <c r="F35" s="281"/>
      <c r="G35" s="281"/>
      <c r="H35" s="281"/>
      <c r="I35" s="281"/>
      <c r="J35" s="277" t="s">
        <v>242</v>
      </c>
      <c r="K35" s="277"/>
      <c r="L35" s="277"/>
      <c r="M35" s="277"/>
      <c r="N35" s="278"/>
      <c r="O35" s="107"/>
      <c r="P35" s="275" t="s">
        <v>254</v>
      </c>
      <c r="Q35" s="281"/>
      <c r="R35" s="281"/>
      <c r="S35" s="281"/>
      <c r="T35" s="281"/>
      <c r="U35" s="277" t="s">
        <v>234</v>
      </c>
      <c r="V35" s="277"/>
      <c r="W35" s="277"/>
      <c r="X35" s="277"/>
      <c r="Y35" s="278"/>
      <c r="Z35" s="108"/>
      <c r="AA35" s="275" t="s">
        <v>258</v>
      </c>
      <c r="AB35" s="281"/>
      <c r="AC35" s="281"/>
      <c r="AD35" s="281"/>
      <c r="AE35" s="281"/>
      <c r="AF35" s="277" t="s">
        <v>261</v>
      </c>
      <c r="AG35" s="277"/>
      <c r="AH35" s="277"/>
      <c r="AI35" s="277"/>
      <c r="AJ35" s="278"/>
      <c r="AL35" s="217"/>
      <c r="AN35" s="2" t="s">
        <v>154</v>
      </c>
      <c r="AO35" s="3" t="s">
        <v>45</v>
      </c>
      <c r="AP35" s="430"/>
      <c r="AQ35" s="350"/>
      <c r="AR35" s="350"/>
      <c r="AS35" s="331"/>
      <c r="AT35" s="88">
        <v>21</v>
      </c>
      <c r="AU35" s="24" t="str">
        <f>IF(AT35="","","-")</f>
        <v>-</v>
      </c>
      <c r="AV35" s="91">
        <v>13</v>
      </c>
      <c r="AW35" s="312"/>
      <c r="AX35" s="88">
        <v>21</v>
      </c>
      <c r="AY35" s="24" t="str">
        <f t="shared" si="4"/>
        <v>-</v>
      </c>
      <c r="AZ35" s="85">
        <v>16</v>
      </c>
      <c r="BA35" s="312"/>
      <c r="BB35" s="88">
        <v>21</v>
      </c>
      <c r="BC35" s="24" t="str">
        <f t="shared" si="5"/>
        <v>-</v>
      </c>
      <c r="BD35" s="85">
        <v>14</v>
      </c>
      <c r="BE35" s="312"/>
      <c r="BF35" s="88">
        <v>21</v>
      </c>
      <c r="BG35" s="24" t="str">
        <f t="shared" si="6"/>
        <v>-</v>
      </c>
      <c r="BH35" s="85">
        <v>15</v>
      </c>
      <c r="BI35" s="409"/>
      <c r="BJ35" s="88">
        <v>21</v>
      </c>
      <c r="BK35" s="24" t="str">
        <f t="shared" si="7"/>
        <v>-</v>
      </c>
      <c r="BL35" s="85">
        <v>12</v>
      </c>
      <c r="BM35" s="409"/>
      <c r="BN35" s="424"/>
      <c r="BO35" s="425"/>
      <c r="BP35" s="425"/>
      <c r="BQ35" s="426"/>
      <c r="BR35" s="101"/>
      <c r="BS35" s="45">
        <f>COUNTIF(AP34:BM36,"○")</f>
        <v>4</v>
      </c>
      <c r="BT35" s="46">
        <f>COUNTIF(AP34:BM36,"×")</f>
        <v>1</v>
      </c>
      <c r="BU35" s="67">
        <f>(IF((AP34&gt;AR34),1,0))+(IF((AP35&gt;AR35),1,0))+(IF((AP36&gt;AR36),1,0))+(IF((AT34&gt;AV34),1,0))+(IF((AT35&gt;AV35),1,0))+(IF((AT36&gt;AV36),1,0))+(IF((AX34&gt;AZ34),1,0))+(IF((AX35&gt;AZ35),1,0))+(IF((AX36&gt;AZ36),1,0))+(IF((BB34&gt;BD34),1,0))+(IF((BB35&gt;BD35),1,0))+(IF((BB36&gt;BD36),1,0))+(IF((BF34&gt;BH34),1,0))+(IF((BF35&gt;BH35),1,0))+(IF((BF36&gt;BH36),1,0))+(IF((BJ34&gt;BL34),1,0))+(IF((BJ35&gt;BL35),1,0))+(IF((BJ36&gt;BL36),1,0))</f>
        <v>9</v>
      </c>
      <c r="BV35" s="68">
        <f>(IF((AP34&lt;AR34),1,0))+(IF((AP35&lt;AR35),1,0))+(IF((AP36&lt;AR36),1,0))+(IF((AT34&lt;AV34),1,0))+(IF((AT35&lt;AV35),1,0))+(IF((AT36&lt;AV36),1,0))+(IF((AX34&lt;AZ34),1,0))+(IF((AX35&lt;AZ35),1,0))+(IF((AX36&lt;AZ36),1,0))+(IF((BB34&lt;BD34),1,0))+(IF((BB35&lt;BD35),1,0))+(IF((BB36&lt;BD36),1,0))+(IF((BF34&lt;BH34),1,0))+(IF((BF35&lt;BH35),1,0))+(IF((BF36&lt;BH36),1,0))+(IF((BJ34&lt;BL34),1,0))+(IF((BJ35&lt;BL35),1,0))+(IF((BJ36&lt;BL36),1,0))</f>
        <v>4</v>
      </c>
      <c r="BW35" s="69">
        <f>BU35-BV35</f>
        <v>5</v>
      </c>
      <c r="BX35" s="222">
        <f>SUM(AP34:AP36,AT34:AT36,AX34:AX36,BB34:BB36,BF34:BF36,BJ34:BJ36)</f>
        <v>255</v>
      </c>
      <c r="BY35" s="229">
        <f>SUM(AR34:AR36,AV34:AV36,AZ34:AZ36,BD34:BD36,BH34:BH36,BL34:BL36)</f>
        <v>193</v>
      </c>
      <c r="BZ35" s="230">
        <f>BX35-BY35</f>
        <v>62</v>
      </c>
    </row>
    <row r="36" spans="2:78" ht="8.25" customHeight="1">
      <c r="B36" s="276"/>
      <c r="C36" s="280"/>
      <c r="D36" s="106"/>
      <c r="E36" s="276"/>
      <c r="F36" s="282"/>
      <c r="G36" s="282"/>
      <c r="H36" s="282"/>
      <c r="I36" s="282"/>
      <c r="J36" s="279"/>
      <c r="K36" s="279"/>
      <c r="L36" s="279"/>
      <c r="M36" s="279"/>
      <c r="N36" s="280"/>
      <c r="O36" s="107"/>
      <c r="P36" s="276"/>
      <c r="Q36" s="282"/>
      <c r="R36" s="282"/>
      <c r="S36" s="282"/>
      <c r="T36" s="282"/>
      <c r="U36" s="279"/>
      <c r="V36" s="279"/>
      <c r="W36" s="279"/>
      <c r="X36" s="279"/>
      <c r="Y36" s="280"/>
      <c r="Z36" s="108"/>
      <c r="AA36" s="276"/>
      <c r="AB36" s="282"/>
      <c r="AC36" s="282"/>
      <c r="AD36" s="282"/>
      <c r="AE36" s="282"/>
      <c r="AF36" s="279"/>
      <c r="AG36" s="279"/>
      <c r="AH36" s="279"/>
      <c r="AI36" s="279"/>
      <c r="AJ36" s="280"/>
      <c r="AL36" s="217"/>
      <c r="AN36" s="5"/>
      <c r="AO36" s="11"/>
      <c r="AP36" s="431"/>
      <c r="AQ36" s="432"/>
      <c r="AR36" s="432"/>
      <c r="AS36" s="332"/>
      <c r="AT36" s="89"/>
      <c r="AU36" s="26">
        <f>IF(AT36="","","-")</f>
      </c>
      <c r="AV36" s="86"/>
      <c r="AW36" s="328"/>
      <c r="AX36" s="89">
        <v>21</v>
      </c>
      <c r="AY36" s="26" t="str">
        <f t="shared" si="4"/>
        <v>-</v>
      </c>
      <c r="AZ36" s="86">
        <v>8</v>
      </c>
      <c r="BA36" s="328"/>
      <c r="BB36" s="89"/>
      <c r="BC36" s="26">
        <f t="shared" si="5"/>
      </c>
      <c r="BD36" s="86"/>
      <c r="BE36" s="328"/>
      <c r="BF36" s="89">
        <v>18</v>
      </c>
      <c r="BG36" s="26" t="str">
        <f t="shared" si="6"/>
        <v>-</v>
      </c>
      <c r="BH36" s="86">
        <v>21</v>
      </c>
      <c r="BI36" s="410"/>
      <c r="BJ36" s="89">
        <v>21</v>
      </c>
      <c r="BK36" s="26" t="str">
        <f t="shared" si="7"/>
        <v>-</v>
      </c>
      <c r="BL36" s="86">
        <v>12</v>
      </c>
      <c r="BM36" s="410"/>
      <c r="BN36" s="174">
        <f>BS35</f>
        <v>4</v>
      </c>
      <c r="BO36" s="175" t="s">
        <v>25</v>
      </c>
      <c r="BP36" s="175">
        <f>BT35</f>
        <v>1</v>
      </c>
      <c r="BQ36" s="176" t="s">
        <v>20</v>
      </c>
      <c r="BR36" s="99"/>
      <c r="BS36" s="45"/>
      <c r="BT36" s="46"/>
      <c r="BU36" s="67"/>
      <c r="BV36" s="68"/>
      <c r="BW36" s="48"/>
      <c r="BX36" s="222"/>
      <c r="BY36" s="229"/>
      <c r="BZ36" s="230"/>
    </row>
    <row r="37" spans="2:78" ht="8.25" customHeight="1">
      <c r="B37" s="288"/>
      <c r="C37" s="289"/>
      <c r="D37" s="100"/>
      <c r="E37" s="114"/>
      <c r="F37" s="115"/>
      <c r="G37" s="115"/>
      <c r="H37" s="115"/>
      <c r="I37" s="115"/>
      <c r="J37" s="115"/>
      <c r="K37" s="115"/>
      <c r="L37" s="115"/>
      <c r="M37" s="115"/>
      <c r="N37" s="116"/>
      <c r="O37" s="100"/>
      <c r="P37" s="114"/>
      <c r="Q37" s="115"/>
      <c r="R37" s="115"/>
      <c r="S37" s="115"/>
      <c r="T37" s="115"/>
      <c r="U37" s="115"/>
      <c r="V37" s="115"/>
      <c r="W37" s="115"/>
      <c r="X37" s="115"/>
      <c r="Y37" s="116"/>
      <c r="Z37" s="100"/>
      <c r="AA37" s="114"/>
      <c r="AB37" s="115"/>
      <c r="AC37" s="115"/>
      <c r="AD37" s="115"/>
      <c r="AE37" s="115"/>
      <c r="AF37" s="115"/>
      <c r="AG37" s="115"/>
      <c r="AH37" s="115"/>
      <c r="AI37" s="115"/>
      <c r="AJ37" s="116"/>
      <c r="AL37" s="217"/>
      <c r="AN37" s="2" t="s">
        <v>155</v>
      </c>
      <c r="AO37" s="15" t="s">
        <v>101</v>
      </c>
      <c r="AP37" s="27">
        <f>IF(AV34="","",AV34)</f>
        <v>8</v>
      </c>
      <c r="AQ37" s="24" t="str">
        <f aca="true" t="shared" si="8" ref="AQ37:AQ51">IF(AP37="","","-")</f>
        <v>-</v>
      </c>
      <c r="AR37" s="28">
        <f>IF(AT34="","",AT34)</f>
        <v>21</v>
      </c>
      <c r="AS37" s="330" t="str">
        <f>IF(AW34="","",IF(AW34="○","×",IF(AW34="×","○")))</f>
        <v>×</v>
      </c>
      <c r="AT37" s="364"/>
      <c r="AU37" s="365"/>
      <c r="AV37" s="365"/>
      <c r="AW37" s="366"/>
      <c r="AX37" s="88">
        <v>8</v>
      </c>
      <c r="AY37" s="24" t="str">
        <f t="shared" si="4"/>
        <v>-</v>
      </c>
      <c r="AZ37" s="85">
        <v>21</v>
      </c>
      <c r="BA37" s="327" t="str">
        <f>IF(AX37&lt;&gt;"",IF(AX37&gt;AZ37,IF(AX38&gt;AZ38,"○",IF(AX39&gt;AZ39,"○","×")),IF(AX38&gt;AZ38,IF(AX39&gt;AZ39,"○","×"),"×")),"")</f>
        <v>×</v>
      </c>
      <c r="BB37" s="92">
        <v>13</v>
      </c>
      <c r="BC37" s="29" t="str">
        <f t="shared" si="5"/>
        <v>-</v>
      </c>
      <c r="BD37" s="93">
        <v>21</v>
      </c>
      <c r="BE37" s="327" t="str">
        <f>IF(BB37&lt;&gt;"",IF(BB37&gt;BD37,IF(BB38&gt;BD38,"○",IF(BB39&gt;BD39,"○","×")),IF(BB38&gt;BD38,IF(BB39&gt;BD39,"○","×"),"×")),"")</f>
        <v>×</v>
      </c>
      <c r="BF37" s="92">
        <v>10</v>
      </c>
      <c r="BG37" s="29" t="str">
        <f t="shared" si="6"/>
        <v>-</v>
      </c>
      <c r="BH37" s="93">
        <v>21</v>
      </c>
      <c r="BI37" s="408" t="str">
        <f>IF(BF37&lt;&gt;"",IF(BF37&gt;BH37,IF(BF38&gt;BH38,"○",IF(BF39&gt;BH39,"○","×")),IF(BF38&gt;BH38,IF(BF39&gt;BH39,"○","×"),"×")),"")</f>
        <v>×</v>
      </c>
      <c r="BJ37" s="92">
        <v>16</v>
      </c>
      <c r="BK37" s="29" t="str">
        <f t="shared" si="7"/>
        <v>-</v>
      </c>
      <c r="BL37" s="93">
        <v>21</v>
      </c>
      <c r="BM37" s="408" t="str">
        <f>IF(BJ37&lt;&gt;"",IF(BJ37&gt;BL37,IF(BJ38&gt;BL38,"○",IF(BJ39&gt;BL39,"○","×")),IF(BJ38&gt;BL38,IF(BJ39&gt;BL39,"○","×"),"×")),"")</f>
        <v>×</v>
      </c>
      <c r="BN37" s="352" t="s">
        <v>176</v>
      </c>
      <c r="BO37" s="353"/>
      <c r="BP37" s="353"/>
      <c r="BQ37" s="354"/>
      <c r="BR37" s="99"/>
      <c r="BS37" s="55"/>
      <c r="BT37" s="56"/>
      <c r="BU37" s="70"/>
      <c r="BV37" s="71"/>
      <c r="BW37" s="57"/>
      <c r="BX37" s="223"/>
      <c r="BY37" s="232"/>
      <c r="BZ37" s="233"/>
    </row>
    <row r="38" spans="2:78" ht="8.25" customHeight="1">
      <c r="B38" s="290"/>
      <c r="C38" s="291"/>
      <c r="D38" s="100"/>
      <c r="E38" s="120"/>
      <c r="F38" s="121"/>
      <c r="G38" s="121"/>
      <c r="H38" s="121"/>
      <c r="I38" s="121"/>
      <c r="J38" s="121"/>
      <c r="K38" s="121"/>
      <c r="L38" s="121"/>
      <c r="M38" s="121"/>
      <c r="N38" s="122"/>
      <c r="O38" s="100"/>
      <c r="P38" s="120"/>
      <c r="Q38" s="121"/>
      <c r="R38" s="121"/>
      <c r="S38" s="121"/>
      <c r="T38" s="121"/>
      <c r="U38" s="121"/>
      <c r="V38" s="121"/>
      <c r="W38" s="121"/>
      <c r="X38" s="121"/>
      <c r="Y38" s="122"/>
      <c r="Z38" s="100"/>
      <c r="AA38" s="120"/>
      <c r="AB38" s="121"/>
      <c r="AC38" s="121"/>
      <c r="AD38" s="121"/>
      <c r="AE38" s="121"/>
      <c r="AF38" s="121"/>
      <c r="AG38" s="121"/>
      <c r="AH38" s="121"/>
      <c r="AI38" s="121"/>
      <c r="AJ38" s="122"/>
      <c r="AL38" s="217"/>
      <c r="AN38" s="2" t="s">
        <v>156</v>
      </c>
      <c r="AO38" s="78" t="s">
        <v>101</v>
      </c>
      <c r="AP38" s="27">
        <f>IF(AV35="","",AV35)</f>
        <v>13</v>
      </c>
      <c r="AQ38" s="24" t="str">
        <f t="shared" si="8"/>
        <v>-</v>
      </c>
      <c r="AR38" s="28">
        <f>IF(AT35="","",AT35)</f>
        <v>21</v>
      </c>
      <c r="AS38" s="331" t="str">
        <f>IF(AU35="","",AU35)</f>
        <v>-</v>
      </c>
      <c r="AT38" s="367"/>
      <c r="AU38" s="368"/>
      <c r="AV38" s="368"/>
      <c r="AW38" s="369"/>
      <c r="AX38" s="88">
        <v>15</v>
      </c>
      <c r="AY38" s="24" t="str">
        <f t="shared" si="4"/>
        <v>-</v>
      </c>
      <c r="AZ38" s="85">
        <v>21</v>
      </c>
      <c r="BA38" s="312"/>
      <c r="BB38" s="88">
        <v>15</v>
      </c>
      <c r="BC38" s="24" t="str">
        <f t="shared" si="5"/>
        <v>-</v>
      </c>
      <c r="BD38" s="85">
        <v>21</v>
      </c>
      <c r="BE38" s="312"/>
      <c r="BF38" s="88">
        <v>12</v>
      </c>
      <c r="BG38" s="24" t="str">
        <f t="shared" si="6"/>
        <v>-</v>
      </c>
      <c r="BH38" s="85">
        <v>21</v>
      </c>
      <c r="BI38" s="409"/>
      <c r="BJ38" s="88">
        <v>15</v>
      </c>
      <c r="BK38" s="24" t="str">
        <f t="shared" si="7"/>
        <v>-</v>
      </c>
      <c r="BL38" s="85">
        <v>21</v>
      </c>
      <c r="BM38" s="409"/>
      <c r="BN38" s="355"/>
      <c r="BO38" s="356"/>
      <c r="BP38" s="356"/>
      <c r="BQ38" s="357"/>
      <c r="BR38" s="101"/>
      <c r="BS38" s="45">
        <f>COUNTIF(AP37:BM39,"○")</f>
        <v>0</v>
      </c>
      <c r="BT38" s="46">
        <f>COUNTIF(AP37:BM39,"×")</f>
        <v>5</v>
      </c>
      <c r="BU38" s="67">
        <f>(IF((AP37&gt;AR37),1,0))+(IF((AP38&gt;AR38),1,0))+(IF((AP39&gt;AR39),1,0))+(IF((AT37&gt;AV37),1,0))+(IF((AT38&gt;AV38),1,0))+(IF((AT39&gt;AV39),1,0))+(IF((AX37&gt;AZ37),1,0))+(IF((AX38&gt;AZ38),1,0))+(IF((AX39&gt;AZ39),1,0))+(IF((BB37&gt;BD37),1,0))+(IF((BB38&gt;BD38),1,0))+(IF((BB39&gt;BD39),1,0))+(IF((BF37&gt;BH37),1,0))+(IF((BF38&gt;BH38),1,0))+(IF((BF39&gt;BH39),1,0))+(IF((BJ37&gt;BL37),1,0))+(IF((BJ38&gt;BL38),1,0))+(IF((BJ39&gt;BL39),1,0))</f>
        <v>0</v>
      </c>
      <c r="BV38" s="68">
        <f>(IF((AP37&lt;AR37),1,0))+(IF((AP38&lt;AR38),1,0))+(IF((AP39&lt;AR39),1,0))+(IF((AT37&lt;AV37),1,0))+(IF((AT38&lt;AV38),1,0))+(IF((AT39&lt;AV39),1,0))+(IF((AX37&lt;AZ37),1,0))+(IF((AX38&lt;AZ38),1,0))+(IF((AX39&lt;AZ39),1,0))+(IF((BB37&lt;BD37),1,0))+(IF((BB38&lt;BD38),1,0))+(IF((BB39&lt;BD39),1,0))+(IF((BF37&lt;BH37),1,0))+(IF((BF38&lt;BH38),1,0))+(IF((BF39&lt;BH39),1,0))+(IF((BJ37&lt;BL37),1,0))+(IF((BJ38&lt;BL38),1,0))+(IF((BJ39&lt;BL39),1,0))</f>
        <v>10</v>
      </c>
      <c r="BW38" s="69">
        <f>BU38-BV38</f>
        <v>-10</v>
      </c>
      <c r="BX38" s="222">
        <f>SUM(AP37:AP39,AT37:AT39,AX37:AX39,BB37:BB39,BF37:BF39,BJ37:BJ39)</f>
        <v>125</v>
      </c>
      <c r="BY38" s="229">
        <f>SUM(AR37:AR39,AV37:AV39,AZ37:AZ39,BD37:BD39,BH37:BH39,BL37:BL39)</f>
        <v>210</v>
      </c>
      <c r="BZ38" s="230">
        <f>BX38-BY38</f>
        <v>-85</v>
      </c>
    </row>
    <row r="39" spans="2:78" ht="8.25" customHeight="1">
      <c r="B39" s="290"/>
      <c r="C39" s="291"/>
      <c r="D39" s="100"/>
      <c r="E39" s="120"/>
      <c r="F39" s="121"/>
      <c r="G39" s="121"/>
      <c r="H39" s="121"/>
      <c r="I39" s="121"/>
      <c r="J39" s="121"/>
      <c r="K39" s="121"/>
      <c r="L39" s="121"/>
      <c r="M39" s="121"/>
      <c r="N39" s="122"/>
      <c r="O39" s="100"/>
      <c r="P39" s="120"/>
      <c r="Q39" s="121"/>
      <c r="R39" s="121"/>
      <c r="S39" s="121"/>
      <c r="T39" s="121"/>
      <c r="U39" s="121"/>
      <c r="V39" s="121"/>
      <c r="W39" s="121"/>
      <c r="X39" s="121"/>
      <c r="Y39" s="122"/>
      <c r="Z39" s="100"/>
      <c r="AA39" s="120"/>
      <c r="AB39" s="121"/>
      <c r="AC39" s="121"/>
      <c r="AD39" s="121"/>
      <c r="AE39" s="121"/>
      <c r="AF39" s="121"/>
      <c r="AG39" s="121"/>
      <c r="AH39" s="121"/>
      <c r="AI39" s="121"/>
      <c r="AJ39" s="122"/>
      <c r="AL39" s="217"/>
      <c r="AN39" s="5"/>
      <c r="AO39" s="17"/>
      <c r="AP39" s="30">
        <f>IF(AV36="","",AV36)</f>
      </c>
      <c r="AQ39" s="24">
        <f t="shared" si="8"/>
      </c>
      <c r="AR39" s="31">
        <f>IF(AT36="","",AT36)</f>
      </c>
      <c r="AS39" s="332">
        <f>IF(AU36="","",AU36)</f>
      </c>
      <c r="AT39" s="370"/>
      <c r="AU39" s="371"/>
      <c r="AV39" s="371"/>
      <c r="AW39" s="372"/>
      <c r="AX39" s="89"/>
      <c r="AY39" s="24">
        <f t="shared" si="4"/>
      </c>
      <c r="AZ39" s="86"/>
      <c r="BA39" s="328"/>
      <c r="BB39" s="89"/>
      <c r="BC39" s="26">
        <f t="shared" si="5"/>
      </c>
      <c r="BD39" s="86"/>
      <c r="BE39" s="328"/>
      <c r="BF39" s="89"/>
      <c r="BG39" s="26">
        <f t="shared" si="6"/>
      </c>
      <c r="BH39" s="86"/>
      <c r="BI39" s="409"/>
      <c r="BJ39" s="89"/>
      <c r="BK39" s="26">
        <f t="shared" si="7"/>
      </c>
      <c r="BL39" s="86"/>
      <c r="BM39" s="409"/>
      <c r="BN39" s="18">
        <f>BS38</f>
        <v>0</v>
      </c>
      <c r="BO39" s="19" t="s">
        <v>25</v>
      </c>
      <c r="BP39" s="19">
        <f>BT38</f>
        <v>5</v>
      </c>
      <c r="BQ39" s="20" t="s">
        <v>20</v>
      </c>
      <c r="BR39" s="99"/>
      <c r="BS39" s="58"/>
      <c r="BT39" s="59"/>
      <c r="BU39" s="72"/>
      <c r="BV39" s="73"/>
      <c r="BW39" s="63"/>
      <c r="BX39" s="224"/>
      <c r="BY39" s="234"/>
      <c r="BZ39" s="235"/>
    </row>
    <row r="40" spans="2:78" ht="8.25" customHeight="1">
      <c r="B40" s="290"/>
      <c r="C40" s="291"/>
      <c r="D40" s="100"/>
      <c r="E40" s="120"/>
      <c r="F40" s="121"/>
      <c r="G40" s="121"/>
      <c r="H40" s="121"/>
      <c r="I40" s="121"/>
      <c r="J40" s="121"/>
      <c r="K40" s="121"/>
      <c r="L40" s="121"/>
      <c r="M40" s="121"/>
      <c r="N40" s="122"/>
      <c r="O40" s="100"/>
      <c r="P40" s="120"/>
      <c r="Q40" s="121"/>
      <c r="R40" s="121"/>
      <c r="S40" s="121"/>
      <c r="T40" s="121"/>
      <c r="U40" s="121"/>
      <c r="V40" s="121"/>
      <c r="W40" s="121"/>
      <c r="X40" s="121"/>
      <c r="Y40" s="122"/>
      <c r="Z40" s="100"/>
      <c r="AA40" s="120"/>
      <c r="AB40" s="121"/>
      <c r="AC40" s="121"/>
      <c r="AD40" s="121"/>
      <c r="AE40" s="121"/>
      <c r="AF40" s="121"/>
      <c r="AG40" s="121"/>
      <c r="AH40" s="121"/>
      <c r="AI40" s="121"/>
      <c r="AJ40" s="122"/>
      <c r="AL40" s="217"/>
      <c r="AN40" s="10" t="s">
        <v>157</v>
      </c>
      <c r="AO40" s="78" t="s">
        <v>45</v>
      </c>
      <c r="AP40" s="27">
        <f>IF(AZ34="","",AZ34)</f>
        <v>21</v>
      </c>
      <c r="AQ40" s="29" t="str">
        <f t="shared" si="8"/>
        <v>-</v>
      </c>
      <c r="AR40" s="28">
        <f>IF(AX34="","",AX34)</f>
        <v>15</v>
      </c>
      <c r="AS40" s="330" t="str">
        <f>IF(BA34="","",IF(BA34="○","×",IF(BA34="×","○")))</f>
        <v>×</v>
      </c>
      <c r="AT40" s="4">
        <f>IF(AZ37="","",AZ37)</f>
        <v>21</v>
      </c>
      <c r="AU40" s="24" t="str">
        <f aca="true" t="shared" si="9" ref="AU40:AU51">IF(AT40="","","-")</f>
        <v>-</v>
      </c>
      <c r="AV40" s="28">
        <f>IF(AX37="","",AX37)</f>
        <v>8</v>
      </c>
      <c r="AW40" s="330" t="str">
        <f>IF(BA37="","",IF(BA37="○","×",IF(BA37="×","○")))</f>
        <v>○</v>
      </c>
      <c r="AX40" s="364"/>
      <c r="AY40" s="365"/>
      <c r="AZ40" s="365"/>
      <c r="BA40" s="366"/>
      <c r="BB40" s="88">
        <v>21</v>
      </c>
      <c r="BC40" s="24" t="str">
        <f t="shared" si="5"/>
        <v>-</v>
      </c>
      <c r="BD40" s="85">
        <v>18</v>
      </c>
      <c r="BE40" s="312" t="str">
        <f>IF(BB40&lt;&gt;"",IF(BB40&gt;BD40,IF(BB41&gt;BD41,"○",IF(BB42&gt;BD42,"○","×")),IF(BB41&gt;BD41,IF(BB42&gt;BD42,"○","×"),"×")),"")</f>
        <v>○</v>
      </c>
      <c r="BF40" s="88">
        <v>13</v>
      </c>
      <c r="BG40" s="24" t="str">
        <f t="shared" si="6"/>
        <v>-</v>
      </c>
      <c r="BH40" s="85">
        <v>21</v>
      </c>
      <c r="BI40" s="408" t="str">
        <f>IF(BF40&lt;&gt;"",IF(BF40&gt;BH40,IF(BF41&gt;BH41,"○",IF(BF42&gt;BH42,"○","×")),IF(BF41&gt;BH41,IF(BF42&gt;BH42,"○","×"),"×")),"")</f>
        <v>×</v>
      </c>
      <c r="BJ40" s="88">
        <v>20</v>
      </c>
      <c r="BK40" s="24" t="str">
        <f t="shared" si="7"/>
        <v>-</v>
      </c>
      <c r="BL40" s="85">
        <v>22</v>
      </c>
      <c r="BM40" s="408" t="str">
        <f>IF(BJ40&lt;&gt;"",IF(BJ40&gt;BL40,IF(BJ41&gt;BL41,"○",IF(BJ42&gt;BL42,"○","×")),IF(BJ41&gt;BL41,IF(BJ42&gt;BL42,"○","×"),"×")),"")</f>
        <v>×</v>
      </c>
      <c r="BN40" s="352" t="s">
        <v>8</v>
      </c>
      <c r="BO40" s="353"/>
      <c r="BP40" s="353"/>
      <c r="BQ40" s="354"/>
      <c r="BR40" s="99"/>
      <c r="BS40" s="45"/>
      <c r="BT40" s="46"/>
      <c r="BU40" s="67"/>
      <c r="BV40" s="68"/>
      <c r="BW40" s="48"/>
      <c r="BX40" s="222"/>
      <c r="BY40" s="229"/>
      <c r="BZ40" s="230"/>
    </row>
    <row r="41" spans="2:78" ht="8.25" customHeight="1">
      <c r="B41" s="290"/>
      <c r="C41" s="291"/>
      <c r="D41" s="100"/>
      <c r="E41" s="120"/>
      <c r="F41" s="121"/>
      <c r="G41" s="121"/>
      <c r="H41" s="121"/>
      <c r="I41" s="121"/>
      <c r="J41" s="121"/>
      <c r="K41" s="121"/>
      <c r="L41" s="121"/>
      <c r="M41" s="121"/>
      <c r="N41" s="122"/>
      <c r="O41" s="100"/>
      <c r="P41" s="120"/>
      <c r="Q41" s="121"/>
      <c r="R41" s="121"/>
      <c r="S41" s="121"/>
      <c r="T41" s="121"/>
      <c r="U41" s="121"/>
      <c r="V41" s="121"/>
      <c r="W41" s="121"/>
      <c r="X41" s="121"/>
      <c r="Y41" s="122"/>
      <c r="Z41" s="100"/>
      <c r="AA41" s="120"/>
      <c r="AB41" s="121"/>
      <c r="AC41" s="121"/>
      <c r="AD41" s="121"/>
      <c r="AE41" s="121"/>
      <c r="AF41" s="121"/>
      <c r="AG41" s="121"/>
      <c r="AH41" s="121"/>
      <c r="AI41" s="121"/>
      <c r="AJ41" s="122"/>
      <c r="AL41" s="217"/>
      <c r="AN41" s="10" t="s">
        <v>158</v>
      </c>
      <c r="AO41" s="78" t="s">
        <v>45</v>
      </c>
      <c r="AP41" s="27">
        <f>IF(AZ35="","",AZ35)</f>
        <v>16</v>
      </c>
      <c r="AQ41" s="24" t="str">
        <f t="shared" si="8"/>
        <v>-</v>
      </c>
      <c r="AR41" s="28">
        <f>IF(AX35="","",AX35)</f>
        <v>21</v>
      </c>
      <c r="AS41" s="331">
        <f>IF(AU38="","",AU38)</f>
      </c>
      <c r="AT41" s="4">
        <f>IF(AZ38="","",AZ38)</f>
        <v>21</v>
      </c>
      <c r="AU41" s="24" t="str">
        <f t="shared" si="9"/>
        <v>-</v>
      </c>
      <c r="AV41" s="28">
        <f>IF(AX38="","",AX38)</f>
        <v>15</v>
      </c>
      <c r="AW41" s="331" t="str">
        <f>IF(AY38="","",AY38)</f>
        <v>-</v>
      </c>
      <c r="AX41" s="367"/>
      <c r="AY41" s="368"/>
      <c r="AZ41" s="368"/>
      <c r="BA41" s="369"/>
      <c r="BB41" s="88">
        <v>21</v>
      </c>
      <c r="BC41" s="24" t="str">
        <f t="shared" si="5"/>
        <v>-</v>
      </c>
      <c r="BD41" s="85">
        <v>13</v>
      </c>
      <c r="BE41" s="312"/>
      <c r="BF41" s="88">
        <v>11</v>
      </c>
      <c r="BG41" s="24" t="str">
        <f t="shared" si="6"/>
        <v>-</v>
      </c>
      <c r="BH41" s="85">
        <v>21</v>
      </c>
      <c r="BI41" s="409"/>
      <c r="BJ41" s="88">
        <v>21</v>
      </c>
      <c r="BK41" s="24" t="str">
        <f t="shared" si="7"/>
        <v>-</v>
      </c>
      <c r="BL41" s="85">
        <v>19</v>
      </c>
      <c r="BM41" s="409"/>
      <c r="BN41" s="355"/>
      <c r="BO41" s="356"/>
      <c r="BP41" s="356"/>
      <c r="BQ41" s="357"/>
      <c r="BR41" s="101"/>
      <c r="BS41" s="45">
        <f>COUNTIF(AP40:BM42,"○")</f>
        <v>2</v>
      </c>
      <c r="BT41" s="46">
        <f>COUNTIF(AP40:BM42,"×")</f>
        <v>3</v>
      </c>
      <c r="BU41" s="67">
        <f>(IF((AP40&gt;AR40),1,0))+(IF((AP41&gt;AR41),1,0))+(IF((AP42&gt;AR42),1,0))+(IF((AT40&gt;AV40),1,0))+(IF((AT41&gt;AV41),1,0))+(IF((AT42&gt;AV42),1,0))+(IF((AX40&gt;AZ40),1,0))+(IF((AX41&gt;AZ41),1,0))+(IF((AX42&gt;AZ42),1,0))+(IF((BB40&gt;BD40),1,0))+(IF((BB41&gt;BD41),1,0))+(IF((BB42&gt;BD42),1,0))+(IF((BF40&gt;BH40),1,0))+(IF((BF41&gt;BH41),1,0))+(IF((BF42&gt;BH42),1,0))+(IF((BJ40&gt;BL40),1,0))+(IF((BJ41&gt;BL41),1,0))+(IF((BJ42&gt;BL42),1,0))</f>
        <v>6</v>
      </c>
      <c r="BV41" s="68">
        <f>(IF((AP40&lt;AR40),1,0))+(IF((AP41&lt;AR41),1,0))+(IF((AP42&lt;AR42),1,0))+(IF((AT40&lt;AV40),1,0))+(IF((AT41&lt;AV41),1,0))+(IF((AT42&lt;AV42),1,0))+(IF((AX40&lt;AZ40),1,0))+(IF((AX41&lt;AZ41),1,0))+(IF((AX42&lt;AZ42),1,0))+(IF((BB40&lt;BD40),1,0))+(IF((BB41&lt;BD41),1,0))+(IF((BB42&lt;BD42),1,0))+(IF((BF40&lt;BH40),1,0))+(IF((BF41&lt;BH41),1,0))+(IF((BF42&lt;BH42),1,0))+(IF((BJ40&lt;BL40),1,0))+(IF((BJ41&lt;BL41),1,0))+(IF((BJ42&lt;BL42),1,0))</f>
        <v>6</v>
      </c>
      <c r="BW41" s="69">
        <f>BU41-BV41</f>
        <v>0</v>
      </c>
      <c r="BX41" s="222">
        <f>SUM(AP40:AP42,AT40:AT42,AX40:AX42,BB40:BB42,BF40:BF42,BJ40:BJ42)</f>
        <v>213</v>
      </c>
      <c r="BY41" s="229">
        <f>SUM(AR40:AR42,AV40:AV42,AZ40:AZ42,BD40:BD42,BH40:BH42,BL40:BL42)</f>
        <v>215</v>
      </c>
      <c r="BZ41" s="230">
        <f>BX41-BY41</f>
        <v>-2</v>
      </c>
    </row>
    <row r="42" spans="2:78" ht="8.25" customHeight="1">
      <c r="B42" s="290"/>
      <c r="C42" s="291"/>
      <c r="D42" s="100"/>
      <c r="E42" s="120"/>
      <c r="F42" s="121"/>
      <c r="G42" s="121"/>
      <c r="H42" s="121"/>
      <c r="I42" s="121"/>
      <c r="J42" s="121"/>
      <c r="K42" s="121"/>
      <c r="L42" s="121"/>
      <c r="M42" s="121"/>
      <c r="N42" s="122"/>
      <c r="O42" s="100"/>
      <c r="P42" s="120"/>
      <c r="Q42" s="121"/>
      <c r="R42" s="121"/>
      <c r="S42" s="121"/>
      <c r="T42" s="121"/>
      <c r="U42" s="121"/>
      <c r="V42" s="121"/>
      <c r="W42" s="121"/>
      <c r="X42" s="121"/>
      <c r="Y42" s="122"/>
      <c r="Z42" s="100"/>
      <c r="AA42" s="120"/>
      <c r="AB42" s="121"/>
      <c r="AC42" s="121"/>
      <c r="AD42" s="121"/>
      <c r="AE42" s="121"/>
      <c r="AF42" s="121"/>
      <c r="AG42" s="121"/>
      <c r="AH42" s="121"/>
      <c r="AI42" s="121"/>
      <c r="AJ42" s="122"/>
      <c r="AL42" s="217"/>
      <c r="AN42" s="5"/>
      <c r="AO42" s="17"/>
      <c r="AP42" s="27">
        <f>IF(AZ36="","",AZ36)</f>
        <v>8</v>
      </c>
      <c r="AQ42" s="24" t="str">
        <f t="shared" si="8"/>
        <v>-</v>
      </c>
      <c r="AR42" s="28">
        <f>IF(AX36="","",AX36)</f>
        <v>21</v>
      </c>
      <c r="AS42" s="331">
        <f>IF(AU39="","",AU39)</f>
      </c>
      <c r="AT42" s="4">
        <f>IF(AZ39="","",AZ39)</f>
      </c>
      <c r="AU42" s="24">
        <f t="shared" si="9"/>
      </c>
      <c r="AV42" s="28">
        <f>IF(AX39="","",AX39)</f>
      </c>
      <c r="AW42" s="331">
        <f>IF(AY39="","",AY39)</f>
      </c>
      <c r="AX42" s="367"/>
      <c r="AY42" s="368"/>
      <c r="AZ42" s="368"/>
      <c r="BA42" s="369"/>
      <c r="BB42" s="88"/>
      <c r="BC42" s="24">
        <f t="shared" si="5"/>
      </c>
      <c r="BD42" s="85"/>
      <c r="BE42" s="328"/>
      <c r="BF42" s="88"/>
      <c r="BG42" s="24">
        <f t="shared" si="6"/>
      </c>
      <c r="BH42" s="85"/>
      <c r="BI42" s="410"/>
      <c r="BJ42" s="88">
        <v>19</v>
      </c>
      <c r="BK42" s="24" t="str">
        <f t="shared" si="7"/>
        <v>-</v>
      </c>
      <c r="BL42" s="85">
        <v>21</v>
      </c>
      <c r="BM42" s="410"/>
      <c r="BN42" s="18">
        <f>BS41</f>
        <v>2</v>
      </c>
      <c r="BO42" s="19" t="s">
        <v>25</v>
      </c>
      <c r="BP42" s="19">
        <f>BT41</f>
        <v>3</v>
      </c>
      <c r="BQ42" s="20" t="s">
        <v>20</v>
      </c>
      <c r="BR42" s="99"/>
      <c r="BS42" s="45"/>
      <c r="BT42" s="46"/>
      <c r="BU42" s="67"/>
      <c r="BV42" s="68"/>
      <c r="BW42" s="48"/>
      <c r="BX42" s="222"/>
      <c r="BY42" s="229"/>
      <c r="BZ42" s="230"/>
    </row>
    <row r="43" spans="2:78" ht="8.25" customHeight="1">
      <c r="B43" s="290"/>
      <c r="C43" s="291"/>
      <c r="D43" s="100"/>
      <c r="E43" s="120"/>
      <c r="F43" s="121"/>
      <c r="G43" s="121"/>
      <c r="H43" s="121"/>
      <c r="I43" s="121"/>
      <c r="J43" s="121"/>
      <c r="K43" s="121"/>
      <c r="L43" s="121"/>
      <c r="M43" s="121"/>
      <c r="N43" s="122"/>
      <c r="O43" s="100"/>
      <c r="P43" s="120"/>
      <c r="Q43" s="121"/>
      <c r="R43" s="121"/>
      <c r="S43" s="121"/>
      <c r="T43" s="121"/>
      <c r="U43" s="121"/>
      <c r="V43" s="121"/>
      <c r="W43" s="121"/>
      <c r="X43" s="121"/>
      <c r="Y43" s="122"/>
      <c r="Z43" s="100"/>
      <c r="AA43" s="120"/>
      <c r="AB43" s="121"/>
      <c r="AC43" s="121"/>
      <c r="AD43" s="121"/>
      <c r="AE43" s="121"/>
      <c r="AF43" s="121"/>
      <c r="AG43" s="121"/>
      <c r="AH43" s="121"/>
      <c r="AI43" s="121"/>
      <c r="AJ43" s="122"/>
      <c r="AL43" s="217"/>
      <c r="AN43" s="2" t="s">
        <v>159</v>
      </c>
      <c r="AO43" s="15" t="s">
        <v>27</v>
      </c>
      <c r="AP43" s="32">
        <f>IF(BD34="","",BD34)</f>
        <v>11</v>
      </c>
      <c r="AQ43" s="29" t="str">
        <f t="shared" si="8"/>
        <v>-</v>
      </c>
      <c r="AR43" s="33">
        <f>IF(BB34="","",BB34)</f>
        <v>21</v>
      </c>
      <c r="AS43" s="330" t="str">
        <f>IF(BE34="","",IF(BE34="○","×",IF(BE34="×","○")))</f>
        <v>×</v>
      </c>
      <c r="AT43" s="16">
        <f>IF(BD37="","",BD37)</f>
        <v>21</v>
      </c>
      <c r="AU43" s="29" t="str">
        <f t="shared" si="9"/>
        <v>-</v>
      </c>
      <c r="AV43" s="33">
        <f>IF(BB37="","",BB37)</f>
        <v>13</v>
      </c>
      <c r="AW43" s="330" t="str">
        <f>IF(BE37="","",IF(BE37="○","×",IF(BE37="×","○")))</f>
        <v>○</v>
      </c>
      <c r="AX43" s="33">
        <f>IF(BD40="","",BD40)</f>
        <v>18</v>
      </c>
      <c r="AY43" s="29" t="str">
        <f aca="true" t="shared" si="10" ref="AY43:AY51">IF(AX43="","","-")</f>
        <v>-</v>
      </c>
      <c r="AZ43" s="33">
        <f>IF(BB40="","",BB40)</f>
        <v>21</v>
      </c>
      <c r="BA43" s="330" t="str">
        <f>IF(BE40="","",IF(BE40="○","×",IF(BE40="×","○")))</f>
        <v>×</v>
      </c>
      <c r="BB43" s="364"/>
      <c r="BC43" s="365"/>
      <c r="BD43" s="365"/>
      <c r="BE43" s="366"/>
      <c r="BF43" s="92">
        <v>10</v>
      </c>
      <c r="BG43" s="29" t="str">
        <f t="shared" si="6"/>
        <v>-</v>
      </c>
      <c r="BH43" s="93">
        <v>21</v>
      </c>
      <c r="BI43" s="409" t="str">
        <f>IF(BF43&lt;&gt;"",IF(BF43&gt;BH43,IF(BF44&gt;BH44,"○",IF(BF45&gt;BH45,"○","×")),IF(BF44&gt;BH44,IF(BF45&gt;BH45,"○","×"),"×")),"")</f>
        <v>×</v>
      </c>
      <c r="BJ43" s="92">
        <v>19</v>
      </c>
      <c r="BK43" s="29" t="str">
        <f t="shared" si="7"/>
        <v>-</v>
      </c>
      <c r="BL43" s="93">
        <v>21</v>
      </c>
      <c r="BM43" s="409" t="str">
        <f>IF(BJ43&lt;&gt;"",IF(BJ43&gt;BL43,IF(BJ44&gt;BL44,"○",IF(BJ45&gt;BL45,"○","×")),IF(BJ44&gt;BL44,IF(BJ45&gt;BL45,"○","×"),"×")),"")</f>
        <v>×</v>
      </c>
      <c r="BN43" s="352" t="s">
        <v>177</v>
      </c>
      <c r="BO43" s="353"/>
      <c r="BP43" s="353"/>
      <c r="BQ43" s="354"/>
      <c r="BR43" s="103"/>
      <c r="BS43" s="55"/>
      <c r="BT43" s="56"/>
      <c r="BU43" s="70"/>
      <c r="BV43" s="71"/>
      <c r="BW43" s="57"/>
      <c r="BX43" s="223"/>
      <c r="BY43" s="232"/>
      <c r="BZ43" s="233"/>
    </row>
    <row r="44" spans="2:78" ht="8.25" customHeight="1">
      <c r="B44" s="292"/>
      <c r="C44" s="293"/>
      <c r="D44" s="100"/>
      <c r="E44" s="126"/>
      <c r="F44" s="127"/>
      <c r="G44" s="127"/>
      <c r="H44" s="127"/>
      <c r="I44" s="127"/>
      <c r="J44" s="127"/>
      <c r="K44" s="127"/>
      <c r="L44" s="127"/>
      <c r="M44" s="127"/>
      <c r="N44" s="128"/>
      <c r="O44" s="100"/>
      <c r="P44" s="126"/>
      <c r="Q44" s="127"/>
      <c r="R44" s="127"/>
      <c r="S44" s="127"/>
      <c r="T44" s="127"/>
      <c r="U44" s="127"/>
      <c r="V44" s="127"/>
      <c r="W44" s="127"/>
      <c r="X44" s="127"/>
      <c r="Y44" s="128"/>
      <c r="Z44" s="100"/>
      <c r="AA44" s="126"/>
      <c r="AB44" s="127"/>
      <c r="AC44" s="127"/>
      <c r="AD44" s="127"/>
      <c r="AE44" s="127"/>
      <c r="AF44" s="127"/>
      <c r="AG44" s="127"/>
      <c r="AH44" s="127"/>
      <c r="AI44" s="127"/>
      <c r="AJ44" s="128"/>
      <c r="AL44" s="217"/>
      <c r="AN44" s="2" t="s">
        <v>160</v>
      </c>
      <c r="AO44" s="78" t="s">
        <v>27</v>
      </c>
      <c r="AP44" s="27">
        <f>IF(BD35="","",BD35)</f>
        <v>14</v>
      </c>
      <c r="AQ44" s="24" t="str">
        <f t="shared" si="8"/>
        <v>-</v>
      </c>
      <c r="AR44" s="28">
        <f>IF(BB35="","",BB35)</f>
        <v>21</v>
      </c>
      <c r="AS44" s="331" t="str">
        <f>IF(AU41="","",AU41)</f>
        <v>-</v>
      </c>
      <c r="AT44" s="4">
        <f>IF(BD38="","",BD38)</f>
        <v>21</v>
      </c>
      <c r="AU44" s="24" t="str">
        <f t="shared" si="9"/>
        <v>-</v>
      </c>
      <c r="AV44" s="28">
        <f>IF(BB38="","",BB38)</f>
        <v>15</v>
      </c>
      <c r="AW44" s="331">
        <f>IF(AY41="","",AY41)</f>
      </c>
      <c r="AX44" s="28">
        <f>IF(BD41="","",BD41)</f>
        <v>13</v>
      </c>
      <c r="AY44" s="24" t="str">
        <f t="shared" si="10"/>
        <v>-</v>
      </c>
      <c r="AZ44" s="28">
        <f>IF(BB41="","",BB41)</f>
        <v>21</v>
      </c>
      <c r="BA44" s="331" t="str">
        <f>IF(BC41="","",BC41)</f>
        <v>-</v>
      </c>
      <c r="BB44" s="367"/>
      <c r="BC44" s="368"/>
      <c r="BD44" s="368"/>
      <c r="BE44" s="369"/>
      <c r="BF44" s="88">
        <v>13</v>
      </c>
      <c r="BG44" s="24" t="str">
        <f t="shared" si="6"/>
        <v>-</v>
      </c>
      <c r="BH44" s="85">
        <v>21</v>
      </c>
      <c r="BI44" s="409"/>
      <c r="BJ44" s="88">
        <v>14</v>
      </c>
      <c r="BK44" s="24" t="str">
        <f t="shared" si="7"/>
        <v>-</v>
      </c>
      <c r="BL44" s="85">
        <v>21</v>
      </c>
      <c r="BM44" s="409"/>
      <c r="BN44" s="355"/>
      <c r="BO44" s="356"/>
      <c r="BP44" s="356"/>
      <c r="BQ44" s="357"/>
      <c r="BR44" s="103"/>
      <c r="BS44" s="45">
        <f>COUNTIF(AP43:BM45,"○")</f>
        <v>1</v>
      </c>
      <c r="BT44" s="46">
        <f>COUNTIF(AP43:BM45,"×")</f>
        <v>4</v>
      </c>
      <c r="BU44" s="67">
        <f>(IF((AP43&gt;AR43),1,0))+(IF((AP44&gt;AR44),1,0))+(IF((AP45&gt;AR45),1,0))+(IF((AT43&gt;AV43),1,0))+(IF((AT44&gt;AV44),1,0))+(IF((AT45&gt;AV45),1,0))+(IF((AX43&gt;AZ43),1,0))+(IF((AX44&gt;AZ44),1,0))+(IF((AX45&gt;AZ45),1,0))+(IF((BB43&gt;BD43),1,0))+(IF((BB44&gt;BD44),1,0))+(IF((BB45&gt;BD45),1,0))+(IF((BF43&gt;BH43),1,0))+(IF((BF44&gt;BH44),1,0))+(IF((BF45&gt;BH45),1,0))+(IF((BJ43&gt;BL43),1,0))+(IF((BJ44&gt;BL44),1,0))+(IF((BJ45&gt;BL45),1,0))</f>
        <v>2</v>
      </c>
      <c r="BV44" s="68">
        <f>(IF((AP43&lt;AR43),1,0))+(IF((AP44&lt;AR44),1,0))+(IF((AP45&lt;AR45),1,0))+(IF((AT43&lt;AV43),1,0))+(IF((AT44&lt;AV44),1,0))+(IF((AT45&lt;AV45),1,0))+(IF((AX43&lt;AZ43),1,0))+(IF((AX44&lt;AZ44),1,0))+(IF((AX45&lt;AZ45),1,0))+(IF((BB43&lt;BD43),1,0))+(IF((BB44&lt;BD44),1,0))+(IF((BB45&lt;BD45),1,0))+(IF((BF43&lt;BH43),1,0))+(IF((BF44&lt;BH44),1,0))+(IF((BF45&lt;BH45),1,0))+(IF((BJ43&lt;BL43),1,0))+(IF((BJ44&lt;BL44),1,0))+(IF((BJ45&lt;BL45),1,0))</f>
        <v>8</v>
      </c>
      <c r="BW44" s="69">
        <f>BU44-BV44</f>
        <v>-6</v>
      </c>
      <c r="BX44" s="222">
        <f>SUM(AP43:AP45,AT43:AT45,AX43:AX45,BB43:BB45,BF43:BF45,BJ43:BJ45)</f>
        <v>154</v>
      </c>
      <c r="BY44" s="229">
        <f>SUM(AR43:AR45,AV43:AV45,AZ43:AZ45,BD43:BD45,BH43:BH45,BL43:BL45)</f>
        <v>196</v>
      </c>
      <c r="BZ44" s="230">
        <f>BX44-BY44</f>
        <v>-42</v>
      </c>
    </row>
    <row r="45" spans="2:78" ht="8.25" customHeight="1">
      <c r="B45" s="294" t="s">
        <v>265</v>
      </c>
      <c r="C45" s="294"/>
      <c r="D45" s="107"/>
      <c r="E45" s="294" t="s">
        <v>64</v>
      </c>
      <c r="F45" s="294"/>
      <c r="G45" s="294"/>
      <c r="H45" s="294"/>
      <c r="I45" s="294"/>
      <c r="J45" s="294"/>
      <c r="K45" s="294"/>
      <c r="L45" s="294"/>
      <c r="M45" s="294"/>
      <c r="N45" s="294"/>
      <c r="O45" s="109"/>
      <c r="P45" s="294" t="s">
        <v>65</v>
      </c>
      <c r="Q45" s="294"/>
      <c r="R45" s="294"/>
      <c r="S45" s="294"/>
      <c r="T45" s="294"/>
      <c r="U45" s="294"/>
      <c r="V45" s="294"/>
      <c r="W45" s="294"/>
      <c r="X45" s="294"/>
      <c r="Y45" s="294"/>
      <c r="Z45" s="109"/>
      <c r="AA45" s="294" t="s">
        <v>66</v>
      </c>
      <c r="AB45" s="294"/>
      <c r="AC45" s="294"/>
      <c r="AD45" s="294"/>
      <c r="AE45" s="294"/>
      <c r="AF45" s="294"/>
      <c r="AG45" s="294"/>
      <c r="AH45" s="294"/>
      <c r="AI45" s="294"/>
      <c r="AJ45" s="294"/>
      <c r="AL45" s="217"/>
      <c r="AN45" s="10"/>
      <c r="AO45" s="6"/>
      <c r="AP45" s="27">
        <f>IF(BD36="","",BD36)</f>
      </c>
      <c r="AQ45" s="24">
        <f t="shared" si="8"/>
      </c>
      <c r="AR45" s="28">
        <f>IF(BB36="","",BB36)</f>
      </c>
      <c r="AS45" s="331">
        <f>IF(AU42="","",AU42)</f>
      </c>
      <c r="AT45" s="4">
        <f>IF(BD39="","",BD39)</f>
      </c>
      <c r="AU45" s="24">
        <f t="shared" si="9"/>
      </c>
      <c r="AV45" s="28">
        <f>IF(BB39="","",BB39)</f>
      </c>
      <c r="AW45" s="331">
        <f>IF(AY42="","",AY42)</f>
      </c>
      <c r="AX45" s="28">
        <f>IF(BD42="","",BD42)</f>
      </c>
      <c r="AY45" s="24">
        <f t="shared" si="10"/>
      </c>
      <c r="AZ45" s="28">
        <f>IF(BB42="","",BB42)</f>
      </c>
      <c r="BA45" s="331">
        <f>IF(BC42="","",BC42)</f>
      </c>
      <c r="BB45" s="367"/>
      <c r="BC45" s="368"/>
      <c r="BD45" s="368"/>
      <c r="BE45" s="369"/>
      <c r="BF45" s="88"/>
      <c r="BG45" s="24">
        <f t="shared" si="6"/>
      </c>
      <c r="BH45" s="85"/>
      <c r="BI45" s="409"/>
      <c r="BJ45" s="88"/>
      <c r="BK45" s="24">
        <f t="shared" si="7"/>
      </c>
      <c r="BL45" s="85"/>
      <c r="BM45" s="409"/>
      <c r="BN45" s="18">
        <f>BS44</f>
        <v>1</v>
      </c>
      <c r="BO45" s="19" t="s">
        <v>25</v>
      </c>
      <c r="BP45" s="19">
        <f>BT44</f>
        <v>4</v>
      </c>
      <c r="BQ45" s="20" t="s">
        <v>20</v>
      </c>
      <c r="BR45" s="103"/>
      <c r="BS45" s="58"/>
      <c r="BT45" s="59"/>
      <c r="BU45" s="72"/>
      <c r="BV45" s="73"/>
      <c r="BW45" s="63"/>
      <c r="BX45" s="224"/>
      <c r="BY45" s="234"/>
      <c r="BZ45" s="235"/>
    </row>
    <row r="46" spans="2:78" ht="8.25" customHeight="1">
      <c r="B46" s="295"/>
      <c r="C46" s="295"/>
      <c r="D46" s="107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109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109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L46" s="217"/>
      <c r="AN46" s="12" t="s">
        <v>161</v>
      </c>
      <c r="AO46" s="183" t="s">
        <v>45</v>
      </c>
      <c r="AP46" s="32">
        <f>IF(BH34="","",BH34)</f>
        <v>21</v>
      </c>
      <c r="AQ46" s="29" t="str">
        <f t="shared" si="8"/>
        <v>-</v>
      </c>
      <c r="AR46" s="33">
        <f>IF(BF34="","",BF34)</f>
        <v>19</v>
      </c>
      <c r="AS46" s="411" t="str">
        <f>IF(BI34="","",IF(BI34="○","×",IF(BI34="×","○")))</f>
        <v>○</v>
      </c>
      <c r="AT46" s="16">
        <f>IF(BH37="","",BH37)</f>
        <v>21</v>
      </c>
      <c r="AU46" s="29" t="str">
        <f t="shared" si="9"/>
        <v>-</v>
      </c>
      <c r="AV46" s="33">
        <f>IF(BF37="","",BF37)</f>
        <v>10</v>
      </c>
      <c r="AW46" s="411" t="str">
        <f>IF(BI37="","",IF(BI37="○","×",IF(BI37="×","○")))</f>
        <v>○</v>
      </c>
      <c r="AX46" s="33">
        <f>IF(BH40="","",BH40)</f>
        <v>21</v>
      </c>
      <c r="AY46" s="29" t="str">
        <f t="shared" si="10"/>
        <v>-</v>
      </c>
      <c r="AZ46" s="33">
        <f>IF(BF40="","",BF40)</f>
        <v>13</v>
      </c>
      <c r="BA46" s="411" t="str">
        <f>IF(BI40="","",IF(BI40="○","×",IF(BI40="×","○")))</f>
        <v>○</v>
      </c>
      <c r="BB46" s="16">
        <f>IF(BH43="","",BH43)</f>
        <v>21</v>
      </c>
      <c r="BC46" s="33" t="str">
        <f aca="true" t="shared" si="11" ref="BC46:BC51">IF(BB46="","","-")</f>
        <v>-</v>
      </c>
      <c r="BD46" s="33">
        <f>IF(BF43="","",BF43)</f>
        <v>10</v>
      </c>
      <c r="BE46" s="411" t="str">
        <f>IF(BI43="","",IF(BI43="○","×",IF(BI43="×","○")))</f>
        <v>○</v>
      </c>
      <c r="BF46" s="364"/>
      <c r="BG46" s="365"/>
      <c r="BH46" s="365"/>
      <c r="BI46" s="366"/>
      <c r="BJ46" s="92">
        <v>21</v>
      </c>
      <c r="BK46" s="29" t="str">
        <f t="shared" si="7"/>
        <v>-</v>
      </c>
      <c r="BL46" s="93">
        <v>12</v>
      </c>
      <c r="BM46" s="333" t="str">
        <f>IF(BJ46&lt;&gt;"",IF(BJ46&gt;BL46,IF(BJ47&gt;BL47,"○",IF(BJ48&gt;BL48,"○","×")),IF(BJ47&gt;BL47,IF(BJ48&gt;BL48,"○","×"),"×")),"")</f>
        <v>○</v>
      </c>
      <c r="BN46" s="352" t="s">
        <v>6</v>
      </c>
      <c r="BO46" s="353"/>
      <c r="BP46" s="353"/>
      <c r="BQ46" s="354"/>
      <c r="BR46" s="101"/>
      <c r="BS46" s="45"/>
      <c r="BT46" s="46"/>
      <c r="BU46" s="67"/>
      <c r="BV46" s="68"/>
      <c r="BW46" s="48"/>
      <c r="BX46" s="222"/>
      <c r="BY46" s="229"/>
      <c r="BZ46" s="230"/>
    </row>
    <row r="47" spans="2:78" ht="8.25" customHeight="1">
      <c r="B47" s="296" t="s">
        <v>209</v>
      </c>
      <c r="C47" s="298" t="s">
        <v>211</v>
      </c>
      <c r="D47" s="107"/>
      <c r="E47" s="250" t="s">
        <v>250</v>
      </c>
      <c r="F47" s="244"/>
      <c r="G47" s="244"/>
      <c r="H47" s="244"/>
      <c r="I47" s="244"/>
      <c r="J47" s="237" t="s">
        <v>252</v>
      </c>
      <c r="K47" s="237"/>
      <c r="L47" s="237"/>
      <c r="M47" s="237"/>
      <c r="N47" s="242"/>
      <c r="O47" s="107"/>
      <c r="P47" s="250" t="s">
        <v>255</v>
      </c>
      <c r="Q47" s="244"/>
      <c r="R47" s="244"/>
      <c r="S47" s="244"/>
      <c r="T47" s="244"/>
      <c r="U47" s="237" t="s">
        <v>234</v>
      </c>
      <c r="V47" s="237"/>
      <c r="W47" s="237"/>
      <c r="X47" s="237"/>
      <c r="Y47" s="242"/>
      <c r="Z47" s="107"/>
      <c r="AA47" s="250" t="s">
        <v>259</v>
      </c>
      <c r="AB47" s="244"/>
      <c r="AC47" s="244"/>
      <c r="AD47" s="244"/>
      <c r="AE47" s="244"/>
      <c r="AF47" s="237" t="s">
        <v>261</v>
      </c>
      <c r="AG47" s="237"/>
      <c r="AH47" s="237"/>
      <c r="AI47" s="237"/>
      <c r="AJ47" s="242"/>
      <c r="AL47" s="217"/>
      <c r="AN47" s="10" t="s">
        <v>162</v>
      </c>
      <c r="AO47" s="184" t="s">
        <v>45</v>
      </c>
      <c r="AP47" s="27">
        <f>IF(BH35="","",BH35)</f>
        <v>15</v>
      </c>
      <c r="AQ47" s="24" t="str">
        <f t="shared" si="8"/>
        <v>-</v>
      </c>
      <c r="AR47" s="28">
        <f>IF(BF35="","",BF35)</f>
        <v>21</v>
      </c>
      <c r="AS47" s="412"/>
      <c r="AT47" s="4">
        <f>IF(BH38="","",BH38)</f>
        <v>21</v>
      </c>
      <c r="AU47" s="24" t="str">
        <f t="shared" si="9"/>
        <v>-</v>
      </c>
      <c r="AV47" s="28">
        <f>IF(BF38="","",BF38)</f>
        <v>12</v>
      </c>
      <c r="AW47" s="412"/>
      <c r="AX47" s="28">
        <f>IF(BH41="","",BH41)</f>
        <v>21</v>
      </c>
      <c r="AY47" s="24" t="str">
        <f t="shared" si="10"/>
        <v>-</v>
      </c>
      <c r="AZ47" s="28">
        <f>IF(BF41="","",BF41)</f>
        <v>11</v>
      </c>
      <c r="BA47" s="412"/>
      <c r="BB47" s="4">
        <f>IF(BH44="","",BH44)</f>
        <v>21</v>
      </c>
      <c r="BC47" s="28" t="str">
        <f t="shared" si="11"/>
        <v>-</v>
      </c>
      <c r="BD47" s="28">
        <f>IF(BF44="","",BF44)</f>
        <v>13</v>
      </c>
      <c r="BE47" s="412"/>
      <c r="BF47" s="367"/>
      <c r="BG47" s="368"/>
      <c r="BH47" s="368"/>
      <c r="BI47" s="369"/>
      <c r="BJ47" s="88">
        <v>21</v>
      </c>
      <c r="BK47" s="24" t="str">
        <f t="shared" si="7"/>
        <v>-</v>
      </c>
      <c r="BL47" s="85">
        <v>10</v>
      </c>
      <c r="BM47" s="334"/>
      <c r="BN47" s="355"/>
      <c r="BO47" s="356"/>
      <c r="BP47" s="356"/>
      <c r="BQ47" s="357"/>
      <c r="BR47" s="101"/>
      <c r="BS47" s="45">
        <f>COUNTIF(AP46:BM48,"○")</f>
        <v>5</v>
      </c>
      <c r="BT47" s="46">
        <f>COUNTIF(AP46:BM48,"×")</f>
        <v>0</v>
      </c>
      <c r="BU47" s="67">
        <f>(IF((AP46&gt;AR46),1,0))+(IF((AP47&gt;AR47),1,0))+(IF((AP48&gt;AR48),1,0))+(IF((AT46&gt;AV46),1,0))+(IF((AT47&gt;AV47),1,0))+(IF((AT48&gt;AV48),1,0))+(IF((AX46&gt;AZ46),1,0))+(IF((AX47&gt;AZ47),1,0))+(IF((AX48&gt;AZ48),1,0))+(IF((BB46&gt;BD46),1,0))+(IF((BB47&gt;BD47),1,0))+(IF((BB48&gt;BD48),1,0))+(IF((BF46&gt;BH46),1,0))+(IF((BF47&gt;BH47),1,0))+(IF((BF48&gt;BH48),1,0))+(IF((BJ46&gt;BL46),1,0))+(IF((BJ47&gt;BL47),1,0))+(IF((BJ48&gt;BL48),1,0))</f>
        <v>10</v>
      </c>
      <c r="BV47" s="68">
        <f>(IF((AP46&lt;AR46),1,0))+(IF((AP47&lt;AR47),1,0))+(IF((AP48&lt;AR48),1,0))+(IF((AT46&lt;AV46),1,0))+(IF((AT47&lt;AV47),1,0))+(IF((AT48&lt;AV48),1,0))+(IF((AX46&lt;AZ46),1,0))+(IF((AX47&lt;AZ47),1,0))+(IF((AX48&lt;AZ48),1,0))+(IF((BB46&lt;BD46),1,0))+(IF((BB47&lt;BD47),1,0))+(IF((BB48&lt;BD48),1,0))+(IF((BF46&lt;BH46),1,0))+(IF((BF47&lt;BH47),1,0))+(IF((BF48&lt;BH48),1,0))+(IF((BJ46&lt;BL46),1,0))+(IF((BJ47&lt;BL47),1,0))+(IF((BJ48&lt;BL48),1,0))</f>
        <v>1</v>
      </c>
      <c r="BW47" s="69">
        <f>BU47-BV47</f>
        <v>9</v>
      </c>
      <c r="BX47" s="222">
        <f>SUM(AP46:AP48,AT46:AT48,AX46:AX48,BB46:BB48,BF46:BF48,BJ46:BJ48)</f>
        <v>225</v>
      </c>
      <c r="BY47" s="229">
        <f>SUM(AR46:AR48,AV46:AV48,AZ46:AZ48,BD46:BD48,BH46:BH48,BL46:BL48)</f>
        <v>149</v>
      </c>
      <c r="BZ47" s="230">
        <f>BX47-BY47</f>
        <v>76</v>
      </c>
    </row>
    <row r="48" spans="2:78" ht="8.25" customHeight="1">
      <c r="B48" s="297"/>
      <c r="C48" s="299"/>
      <c r="D48" s="107"/>
      <c r="E48" s="251"/>
      <c r="F48" s="236"/>
      <c r="G48" s="236"/>
      <c r="H48" s="236"/>
      <c r="I48" s="236"/>
      <c r="J48" s="238"/>
      <c r="K48" s="238"/>
      <c r="L48" s="238"/>
      <c r="M48" s="238"/>
      <c r="N48" s="243"/>
      <c r="O48" s="107"/>
      <c r="P48" s="251"/>
      <c r="Q48" s="236"/>
      <c r="R48" s="236"/>
      <c r="S48" s="236"/>
      <c r="T48" s="236"/>
      <c r="U48" s="238"/>
      <c r="V48" s="238"/>
      <c r="W48" s="238"/>
      <c r="X48" s="238"/>
      <c r="Y48" s="243"/>
      <c r="Z48" s="107"/>
      <c r="AA48" s="251"/>
      <c r="AB48" s="236"/>
      <c r="AC48" s="236"/>
      <c r="AD48" s="236"/>
      <c r="AE48" s="236"/>
      <c r="AF48" s="238"/>
      <c r="AG48" s="238"/>
      <c r="AH48" s="238"/>
      <c r="AI48" s="238"/>
      <c r="AJ48" s="243"/>
      <c r="AL48" s="217"/>
      <c r="AN48" s="10"/>
      <c r="AO48" s="6"/>
      <c r="AP48" s="27">
        <f>IF(BH36="","",BH36)</f>
        <v>21</v>
      </c>
      <c r="AQ48" s="24" t="str">
        <f t="shared" si="8"/>
        <v>-</v>
      </c>
      <c r="AR48" s="28">
        <f>IF(BF36="","",BF36)</f>
        <v>18</v>
      </c>
      <c r="AS48" s="413"/>
      <c r="AT48" s="4">
        <f>IF(BH39="","",BH39)</f>
      </c>
      <c r="AU48" s="24">
        <f t="shared" si="9"/>
      </c>
      <c r="AV48" s="28">
        <f>IF(BF39="","",BF39)</f>
      </c>
      <c r="AW48" s="413"/>
      <c r="AX48" s="28">
        <f>IF(BH42="","",BH42)</f>
      </c>
      <c r="AY48" s="24">
        <f t="shared" si="10"/>
      </c>
      <c r="AZ48" s="28">
        <f>IF(BF42="","",BF42)</f>
      </c>
      <c r="BA48" s="413"/>
      <c r="BB48" s="4">
        <f>IF(BH45="","",BH45)</f>
      </c>
      <c r="BC48" s="28">
        <f t="shared" si="11"/>
      </c>
      <c r="BD48" s="28">
        <f>IF(BF45="","",BF45)</f>
      </c>
      <c r="BE48" s="413"/>
      <c r="BF48" s="367"/>
      <c r="BG48" s="368"/>
      <c r="BH48" s="368"/>
      <c r="BI48" s="369"/>
      <c r="BJ48" s="88"/>
      <c r="BK48" s="24">
        <f t="shared" si="7"/>
      </c>
      <c r="BL48" s="85"/>
      <c r="BM48" s="335"/>
      <c r="BN48" s="18">
        <f>BS47</f>
        <v>5</v>
      </c>
      <c r="BO48" s="19" t="s">
        <v>25</v>
      </c>
      <c r="BP48" s="19">
        <f>BT47</f>
        <v>0</v>
      </c>
      <c r="BQ48" s="20" t="s">
        <v>20</v>
      </c>
      <c r="BR48" s="101"/>
      <c r="BS48" s="58"/>
      <c r="BT48" s="59"/>
      <c r="BU48" s="72"/>
      <c r="BV48" s="73"/>
      <c r="BW48" s="63"/>
      <c r="BX48" s="224"/>
      <c r="BY48" s="234"/>
      <c r="BZ48" s="235"/>
    </row>
    <row r="49" spans="2:78" ht="8.25" customHeight="1">
      <c r="B49" s="302" t="s">
        <v>210</v>
      </c>
      <c r="C49" s="300" t="s">
        <v>211</v>
      </c>
      <c r="D49" s="107"/>
      <c r="E49" s="275" t="s">
        <v>251</v>
      </c>
      <c r="F49" s="281"/>
      <c r="G49" s="281"/>
      <c r="H49" s="281"/>
      <c r="I49" s="281"/>
      <c r="J49" s="277" t="s">
        <v>252</v>
      </c>
      <c r="K49" s="277"/>
      <c r="L49" s="277"/>
      <c r="M49" s="277"/>
      <c r="N49" s="278"/>
      <c r="O49" s="107"/>
      <c r="P49" s="275" t="s">
        <v>256</v>
      </c>
      <c r="Q49" s="281"/>
      <c r="R49" s="281"/>
      <c r="S49" s="281"/>
      <c r="T49" s="281"/>
      <c r="U49" s="277" t="s">
        <v>234</v>
      </c>
      <c r="V49" s="277"/>
      <c r="W49" s="277"/>
      <c r="X49" s="277"/>
      <c r="Y49" s="278"/>
      <c r="Z49" s="107"/>
      <c r="AA49" s="275" t="s">
        <v>260</v>
      </c>
      <c r="AB49" s="281"/>
      <c r="AC49" s="281"/>
      <c r="AD49" s="281"/>
      <c r="AE49" s="281"/>
      <c r="AF49" s="277" t="s">
        <v>261</v>
      </c>
      <c r="AG49" s="277"/>
      <c r="AH49" s="277"/>
      <c r="AI49" s="277"/>
      <c r="AJ49" s="278"/>
      <c r="AL49" s="217"/>
      <c r="AN49" s="12" t="s">
        <v>163</v>
      </c>
      <c r="AO49" s="15" t="s">
        <v>106</v>
      </c>
      <c r="AP49" s="32">
        <f>IF(BL34="","",BL34)</f>
        <v>21</v>
      </c>
      <c r="AQ49" s="29" t="str">
        <f t="shared" si="8"/>
        <v>-</v>
      </c>
      <c r="AR49" s="33">
        <f>IF(BJ34="","",BJ34)</f>
        <v>14</v>
      </c>
      <c r="AS49" s="330" t="str">
        <f>IF(BM34="","",IF(BM34="○","×",IF(BM34="×","○")))</f>
        <v>×</v>
      </c>
      <c r="AT49" s="16">
        <f>IF(BL37="","",BL37)</f>
        <v>21</v>
      </c>
      <c r="AU49" s="29" t="str">
        <f t="shared" si="9"/>
        <v>-</v>
      </c>
      <c r="AV49" s="33">
        <f>IF(BJ37="","",BJ37)</f>
        <v>16</v>
      </c>
      <c r="AW49" s="330" t="str">
        <f>IF(BM37="","",IF(BM37="○","×",IF(BM37="×","○")))</f>
        <v>○</v>
      </c>
      <c r="AX49" s="33">
        <f>IF(BL40="","",BL40)</f>
        <v>22</v>
      </c>
      <c r="AY49" s="29" t="str">
        <f t="shared" si="10"/>
        <v>-</v>
      </c>
      <c r="AZ49" s="33">
        <f>IF(BJ40="","",BJ40)</f>
        <v>20</v>
      </c>
      <c r="BA49" s="330" t="str">
        <f>IF(BM40="","",IF(BM40="○","×",IF(BM40="×","○")))</f>
        <v>○</v>
      </c>
      <c r="BB49" s="16">
        <f>IF(BL43="","",BL43)</f>
        <v>21</v>
      </c>
      <c r="BC49" s="29" t="str">
        <f t="shared" si="11"/>
        <v>-</v>
      </c>
      <c r="BD49" s="33">
        <f>IF(BJ43="","",BJ43)</f>
        <v>19</v>
      </c>
      <c r="BE49" s="330" t="str">
        <f>IF(BM43="","",IF(BM43="○","×",IF(BM43="×","○")))</f>
        <v>○</v>
      </c>
      <c r="BF49" s="16">
        <f>IF(BL46="","",BL46)</f>
        <v>12</v>
      </c>
      <c r="BG49" s="29" t="str">
        <f>IF(BF49="","","-")</f>
        <v>-</v>
      </c>
      <c r="BH49" s="33">
        <f>IF(BJ46="","",BJ46)</f>
        <v>21</v>
      </c>
      <c r="BI49" s="330" t="str">
        <f>IF(BM46="","",IF(BM46="○","×",IF(BM46="×","○")))</f>
        <v>×</v>
      </c>
      <c r="BJ49" s="364"/>
      <c r="BK49" s="365"/>
      <c r="BL49" s="365"/>
      <c r="BM49" s="365"/>
      <c r="BN49" s="352" t="s">
        <v>178</v>
      </c>
      <c r="BO49" s="353"/>
      <c r="BP49" s="353"/>
      <c r="BQ49" s="354"/>
      <c r="BR49" s="103"/>
      <c r="BS49" s="45"/>
      <c r="BT49" s="46"/>
      <c r="BU49" s="67"/>
      <c r="BV49" s="68"/>
      <c r="BW49" s="48"/>
      <c r="BX49" s="222"/>
      <c r="BY49" s="229"/>
      <c r="BZ49" s="230"/>
    </row>
    <row r="50" spans="2:78" ht="8.25" customHeight="1">
      <c r="B50" s="303"/>
      <c r="C50" s="301"/>
      <c r="D50" s="107"/>
      <c r="E50" s="276"/>
      <c r="F50" s="282"/>
      <c r="G50" s="282"/>
      <c r="H50" s="282"/>
      <c r="I50" s="282"/>
      <c r="J50" s="279"/>
      <c r="K50" s="279"/>
      <c r="L50" s="279"/>
      <c r="M50" s="279"/>
      <c r="N50" s="280"/>
      <c r="O50" s="107"/>
      <c r="P50" s="276"/>
      <c r="Q50" s="282"/>
      <c r="R50" s="282"/>
      <c r="S50" s="282"/>
      <c r="T50" s="282"/>
      <c r="U50" s="279"/>
      <c r="V50" s="279"/>
      <c r="W50" s="279"/>
      <c r="X50" s="279"/>
      <c r="Y50" s="280"/>
      <c r="Z50" s="107"/>
      <c r="AA50" s="276"/>
      <c r="AB50" s="282"/>
      <c r="AC50" s="282"/>
      <c r="AD50" s="282"/>
      <c r="AE50" s="282"/>
      <c r="AF50" s="279"/>
      <c r="AG50" s="279"/>
      <c r="AH50" s="279"/>
      <c r="AI50" s="279"/>
      <c r="AJ50" s="280"/>
      <c r="AL50" s="217"/>
      <c r="AN50" s="10" t="s">
        <v>164</v>
      </c>
      <c r="AO50" s="3" t="s">
        <v>106</v>
      </c>
      <c r="AP50" s="27">
        <f>IF(BL35="","",BL35)</f>
        <v>12</v>
      </c>
      <c r="AQ50" s="24" t="str">
        <f t="shared" si="8"/>
        <v>-</v>
      </c>
      <c r="AR50" s="28">
        <f>IF(BJ35="","",BJ35)</f>
        <v>21</v>
      </c>
      <c r="AS50" s="331">
        <f>IF(AU38="","",AU38)</f>
      </c>
      <c r="AT50" s="4">
        <f>IF(BL38="","",BL38)</f>
        <v>21</v>
      </c>
      <c r="AU50" s="24" t="str">
        <f t="shared" si="9"/>
        <v>-</v>
      </c>
      <c r="AV50" s="28">
        <f>IF(BJ38="","",BJ38)</f>
        <v>15</v>
      </c>
      <c r="AW50" s="331" t="str">
        <f>IF(AY44="","",AY44)</f>
        <v>-</v>
      </c>
      <c r="AX50" s="28">
        <f>IF(BL41="","",BL41)</f>
        <v>19</v>
      </c>
      <c r="AY50" s="24" t="str">
        <f t="shared" si="10"/>
        <v>-</v>
      </c>
      <c r="AZ50" s="28">
        <f>IF(BJ41="","",BJ41)</f>
        <v>21</v>
      </c>
      <c r="BA50" s="331">
        <f>IF(BC44="","",BC44)</f>
      </c>
      <c r="BB50" s="4">
        <f>IF(BL44="","",BL44)</f>
        <v>21</v>
      </c>
      <c r="BC50" s="24" t="str">
        <f t="shared" si="11"/>
        <v>-</v>
      </c>
      <c r="BD50" s="28">
        <f>IF(BJ44="","",BJ44)</f>
        <v>14</v>
      </c>
      <c r="BE50" s="331" t="str">
        <f>IF(BG44="","",BG44)</f>
        <v>-</v>
      </c>
      <c r="BF50" s="4">
        <f>IF(BL47="","",BL47)</f>
        <v>10</v>
      </c>
      <c r="BG50" s="24" t="str">
        <f>IF(BF50="","","-")</f>
        <v>-</v>
      </c>
      <c r="BH50" s="28">
        <f>IF(BJ47="","",BJ47)</f>
        <v>21</v>
      </c>
      <c r="BI50" s="331" t="str">
        <f>IF(BK44="","",BK44)</f>
        <v>-</v>
      </c>
      <c r="BJ50" s="367"/>
      <c r="BK50" s="368"/>
      <c r="BL50" s="368"/>
      <c r="BM50" s="368"/>
      <c r="BN50" s="355"/>
      <c r="BO50" s="356"/>
      <c r="BP50" s="356"/>
      <c r="BQ50" s="357"/>
      <c r="BR50" s="103"/>
      <c r="BS50" s="45">
        <f>COUNTIF(AP49:BM51,"○")</f>
        <v>3</v>
      </c>
      <c r="BT50" s="46">
        <f>COUNTIF(AP49:BM51,"×")</f>
        <v>2</v>
      </c>
      <c r="BU50" s="67">
        <f>(IF((AP49&gt;AR49),1,0))+(IF((AP50&gt;AR50),1,0))+(IF((AP51&gt;AR51),1,0))+(IF((AT49&gt;AV49),1,0))+(IF((AT50&gt;AV50),1,0))+(IF((AT51&gt;AV51),1,0))+(IF((AX49&gt;AZ49),1,0))+(IF((AX50&gt;AZ50),1,0))+(IF((AX51&gt;AZ51),1,0))+(IF((BB49&gt;BD49),1,0))+(IF((BB50&gt;BD50),1,0))+(IF((BB51&gt;BD51),1,0))+(IF((BF49&gt;BH49),1,0))+(IF((BF50&gt;BH50),1,0))+(IF((BF51&gt;BH51),1,0))+(IF((BJ49&gt;BL49),1,0))+(IF((BJ50&gt;BL50),1,0))+(IF((BJ51&gt;BL51),1,0))</f>
        <v>7</v>
      </c>
      <c r="BV50" s="68">
        <f>(IF((AP49&lt;AR49),1,0))+(IF((AP50&lt;AR50),1,0))+(IF((AP51&lt;AR51),1,0))+(IF((AT49&lt;AV49),1,0))+(IF((AT50&lt;AV50),1,0))+(IF((AT51&lt;AV51),1,0))+(IF((AX49&lt;AZ49),1,0))+(IF((AX50&lt;AZ50),1,0))+(IF((AX51&lt;AZ51),1,0))+(IF((BB49&lt;BD49),1,0))+(IF((BB50&lt;BD50),1,0))+(IF((BB51&lt;BD51),1,0))+(IF((BF49&lt;BH49),1,0))+(IF((BF50&lt;BH50),1,0))+(IF((BF51&lt;BH51),1,0))+(IF((BJ49&lt;BL49),1,0))+(IF((BJ50&lt;BL50),1,0))+(IF((BJ51&lt;BL51),1,0))</f>
        <v>5</v>
      </c>
      <c r="BW50" s="69">
        <f>BU50-BV50</f>
        <v>2</v>
      </c>
      <c r="BX50" s="222">
        <f>SUM(AP49:AP51,AT49:AT51,AX49:AX51,BB49:BB51,BF49:BF51,BJ49:BJ51)</f>
        <v>213</v>
      </c>
      <c r="BY50" s="229">
        <f>SUM(AR49:AR51,AV49:AV51,AZ49:AZ51,BD49:BD51,BH49:BH51,BL49:BL51)</f>
        <v>222</v>
      </c>
      <c r="BZ50" s="230">
        <f>BX50-BY50</f>
        <v>-9</v>
      </c>
    </row>
    <row r="51" spans="2:78" ht="8.25" customHeight="1" thickBot="1">
      <c r="B51" s="324"/>
      <c r="C51" s="325"/>
      <c r="D51" s="100"/>
      <c r="E51" s="114"/>
      <c r="F51" s="115"/>
      <c r="G51" s="115"/>
      <c r="H51" s="115"/>
      <c r="I51" s="115"/>
      <c r="J51" s="115"/>
      <c r="K51" s="115"/>
      <c r="L51" s="115"/>
      <c r="M51" s="115"/>
      <c r="N51" s="116"/>
      <c r="O51" s="100"/>
      <c r="P51" s="114"/>
      <c r="Q51" s="115"/>
      <c r="R51" s="115"/>
      <c r="S51" s="115"/>
      <c r="T51" s="115"/>
      <c r="U51" s="115"/>
      <c r="V51" s="115"/>
      <c r="W51" s="115"/>
      <c r="X51" s="115"/>
      <c r="Y51" s="116"/>
      <c r="Z51" s="100"/>
      <c r="AA51" s="114"/>
      <c r="AB51" s="115"/>
      <c r="AC51" s="115"/>
      <c r="AD51" s="115"/>
      <c r="AE51" s="115"/>
      <c r="AF51" s="115"/>
      <c r="AG51" s="115"/>
      <c r="AH51" s="115"/>
      <c r="AI51" s="115"/>
      <c r="AJ51" s="116"/>
      <c r="AL51" s="217"/>
      <c r="AN51" s="13"/>
      <c r="AO51" s="14"/>
      <c r="AP51" s="34">
        <f>IF(BL36="","",BL36)</f>
        <v>12</v>
      </c>
      <c r="AQ51" s="35" t="str">
        <f t="shared" si="8"/>
        <v>-</v>
      </c>
      <c r="AR51" s="36">
        <f>IF(BJ36="","",BJ36)</f>
        <v>21</v>
      </c>
      <c r="AS51" s="386">
        <f>IF(AU39="","",AU39)</f>
      </c>
      <c r="AT51" s="37">
        <f>IF(BL39="","",BL39)</f>
      </c>
      <c r="AU51" s="35">
        <f t="shared" si="9"/>
      </c>
      <c r="AV51" s="36">
        <f>IF(BJ39="","",BJ39)</f>
      </c>
      <c r="AW51" s="386">
        <f>IF(AY45="","",AY45)</f>
      </c>
      <c r="AX51" s="36">
        <f>IF(BL42="","",BL42)</f>
        <v>21</v>
      </c>
      <c r="AY51" s="35" t="str">
        <f t="shared" si="10"/>
        <v>-</v>
      </c>
      <c r="AZ51" s="36">
        <f>IF(BJ42="","",BJ42)</f>
        <v>19</v>
      </c>
      <c r="BA51" s="386">
        <f>IF(BC45="","",BC45)</f>
      </c>
      <c r="BB51" s="37">
        <f>IF(BL45="","",BL45)</f>
      </c>
      <c r="BC51" s="35">
        <f t="shared" si="11"/>
      </c>
      <c r="BD51" s="36">
        <f>IF(BJ45="","",BJ45)</f>
      </c>
      <c r="BE51" s="386">
        <f>IF(BG45="","",BG45)</f>
      </c>
      <c r="BF51" s="37">
        <f>IF(BL48="","",BL48)</f>
      </c>
      <c r="BG51" s="35">
        <f>IF(BF51="","","-")</f>
      </c>
      <c r="BH51" s="36">
        <f>IF(BJ48="","",BJ48)</f>
      </c>
      <c r="BI51" s="386">
        <f>IF(BK45="","",BK45)</f>
      </c>
      <c r="BJ51" s="387"/>
      <c r="BK51" s="388"/>
      <c r="BL51" s="388"/>
      <c r="BM51" s="388"/>
      <c r="BN51" s="21">
        <f>BS50</f>
        <v>3</v>
      </c>
      <c r="BO51" s="22" t="s">
        <v>25</v>
      </c>
      <c r="BP51" s="22">
        <f>BT50</f>
        <v>2</v>
      </c>
      <c r="BQ51" s="23" t="s">
        <v>20</v>
      </c>
      <c r="BR51" s="103"/>
      <c r="BS51" s="58"/>
      <c r="BT51" s="59"/>
      <c r="BU51" s="72"/>
      <c r="BV51" s="73"/>
      <c r="BW51" s="63"/>
      <c r="BX51" s="224"/>
      <c r="BY51" s="234"/>
      <c r="BZ51" s="235"/>
    </row>
    <row r="52" spans="2:76" ht="8.25" customHeight="1">
      <c r="B52" s="325"/>
      <c r="C52" s="325"/>
      <c r="D52" s="100"/>
      <c r="E52" s="120"/>
      <c r="F52" s="121"/>
      <c r="G52" s="121"/>
      <c r="H52" s="121"/>
      <c r="I52" s="121"/>
      <c r="J52" s="121"/>
      <c r="K52" s="121"/>
      <c r="L52" s="121"/>
      <c r="M52" s="121"/>
      <c r="N52" s="122"/>
      <c r="O52" s="100"/>
      <c r="P52" s="120"/>
      <c r="Q52" s="121"/>
      <c r="R52" s="121"/>
      <c r="S52" s="121"/>
      <c r="T52" s="121"/>
      <c r="U52" s="121"/>
      <c r="V52" s="121"/>
      <c r="W52" s="121"/>
      <c r="X52" s="121"/>
      <c r="Y52" s="122"/>
      <c r="Z52" s="100"/>
      <c r="AA52" s="120"/>
      <c r="AB52" s="121"/>
      <c r="AC52" s="121"/>
      <c r="AD52" s="121"/>
      <c r="AE52" s="121"/>
      <c r="AF52" s="121"/>
      <c r="AG52" s="121"/>
      <c r="AH52" s="121"/>
      <c r="AI52" s="121"/>
      <c r="AJ52" s="122"/>
      <c r="AL52" s="217"/>
      <c r="BX52" s="98"/>
    </row>
    <row r="53" spans="2:76" ht="8.25" customHeight="1">
      <c r="B53" s="325"/>
      <c r="C53" s="325"/>
      <c r="D53" s="100"/>
      <c r="E53" s="120"/>
      <c r="F53" s="121"/>
      <c r="G53" s="121"/>
      <c r="H53" s="121"/>
      <c r="I53" s="121"/>
      <c r="J53" s="121"/>
      <c r="K53" s="121"/>
      <c r="L53" s="121"/>
      <c r="M53" s="121"/>
      <c r="N53" s="122"/>
      <c r="O53" s="100"/>
      <c r="P53" s="120"/>
      <c r="Q53" s="121"/>
      <c r="R53" s="121"/>
      <c r="S53" s="121"/>
      <c r="T53" s="121"/>
      <c r="U53" s="121"/>
      <c r="V53" s="121"/>
      <c r="W53" s="121"/>
      <c r="X53" s="121"/>
      <c r="Y53" s="122"/>
      <c r="Z53" s="100"/>
      <c r="AA53" s="120"/>
      <c r="AB53" s="121"/>
      <c r="AC53" s="121"/>
      <c r="AD53" s="121"/>
      <c r="AE53" s="121"/>
      <c r="AF53" s="121"/>
      <c r="AG53" s="121"/>
      <c r="AH53" s="121"/>
      <c r="AI53" s="121"/>
      <c r="AJ53" s="122"/>
      <c r="AL53" s="217"/>
      <c r="AN53" s="263" t="s">
        <v>191</v>
      </c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  <c r="BI53" s="263"/>
      <c r="BX53" s="98"/>
    </row>
    <row r="54" spans="2:76" ht="8.25" customHeight="1">
      <c r="B54" s="325"/>
      <c r="C54" s="325"/>
      <c r="D54" s="100"/>
      <c r="E54" s="120"/>
      <c r="F54" s="121"/>
      <c r="G54" s="121"/>
      <c r="H54" s="121"/>
      <c r="I54" s="121"/>
      <c r="J54" s="121"/>
      <c r="K54" s="121"/>
      <c r="L54" s="121"/>
      <c r="M54" s="121"/>
      <c r="N54" s="122"/>
      <c r="O54" s="100"/>
      <c r="P54" s="120"/>
      <c r="Q54" s="121"/>
      <c r="R54" s="121"/>
      <c r="S54" s="121"/>
      <c r="T54" s="121"/>
      <c r="U54" s="121"/>
      <c r="V54" s="121"/>
      <c r="W54" s="121"/>
      <c r="X54" s="121"/>
      <c r="Y54" s="122"/>
      <c r="Z54" s="100"/>
      <c r="AA54" s="120"/>
      <c r="AB54" s="121"/>
      <c r="AC54" s="121"/>
      <c r="AD54" s="121"/>
      <c r="AE54" s="121"/>
      <c r="AF54" s="121"/>
      <c r="AG54" s="121"/>
      <c r="AH54" s="121"/>
      <c r="AI54" s="121"/>
      <c r="AJ54" s="122"/>
      <c r="AL54" s="217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X54" s="98"/>
    </row>
    <row r="55" spans="2:76" ht="8.25" customHeight="1" thickBot="1">
      <c r="B55" s="325"/>
      <c r="C55" s="325"/>
      <c r="D55" s="100"/>
      <c r="E55" s="120"/>
      <c r="F55" s="121"/>
      <c r="G55" s="121"/>
      <c r="H55" s="121"/>
      <c r="I55" s="121"/>
      <c r="J55" s="121"/>
      <c r="K55" s="121"/>
      <c r="L55" s="121"/>
      <c r="M55" s="121"/>
      <c r="N55" s="122"/>
      <c r="O55" s="100"/>
      <c r="P55" s="120"/>
      <c r="Q55" s="121"/>
      <c r="R55" s="121"/>
      <c r="S55" s="121"/>
      <c r="T55" s="121"/>
      <c r="U55" s="121"/>
      <c r="V55" s="121"/>
      <c r="W55" s="121"/>
      <c r="X55" s="121"/>
      <c r="Y55" s="122"/>
      <c r="Z55" s="100"/>
      <c r="AA55" s="120"/>
      <c r="AB55" s="121"/>
      <c r="AC55" s="121"/>
      <c r="AD55" s="121"/>
      <c r="AE55" s="121"/>
      <c r="AF55" s="121"/>
      <c r="AG55" s="121"/>
      <c r="AH55" s="121"/>
      <c r="AI55" s="121"/>
      <c r="AJ55" s="122"/>
      <c r="AL55" s="217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X55" s="98"/>
    </row>
    <row r="56" spans="2:76" ht="8.25" customHeight="1">
      <c r="B56" s="325"/>
      <c r="C56" s="325"/>
      <c r="D56" s="100"/>
      <c r="E56" s="120"/>
      <c r="F56" s="121"/>
      <c r="G56" s="121"/>
      <c r="H56" s="121"/>
      <c r="I56" s="121"/>
      <c r="J56" s="121"/>
      <c r="K56" s="121"/>
      <c r="L56" s="121"/>
      <c r="M56" s="121"/>
      <c r="N56" s="122"/>
      <c r="O56" s="100"/>
      <c r="P56" s="120"/>
      <c r="Q56" s="121"/>
      <c r="R56" s="121"/>
      <c r="S56" s="121"/>
      <c r="T56" s="121"/>
      <c r="U56" s="121"/>
      <c r="V56" s="121"/>
      <c r="W56" s="121"/>
      <c r="X56" s="121"/>
      <c r="Y56" s="122"/>
      <c r="Z56" s="100"/>
      <c r="AA56" s="120"/>
      <c r="AB56" s="121"/>
      <c r="AC56" s="121"/>
      <c r="AD56" s="121"/>
      <c r="AE56" s="121"/>
      <c r="AF56" s="121"/>
      <c r="AG56" s="121"/>
      <c r="AH56" s="121"/>
      <c r="AI56" s="121"/>
      <c r="AJ56" s="122"/>
      <c r="AL56" s="217"/>
      <c r="AN56" s="304" t="s">
        <v>28</v>
      </c>
      <c r="AO56" s="305"/>
      <c r="AP56" s="321" t="str">
        <f>AN58</f>
        <v>加藤七海</v>
      </c>
      <c r="AQ56" s="322"/>
      <c r="AR56" s="322"/>
      <c r="AS56" s="323"/>
      <c r="AT56" s="329" t="str">
        <f>AN61</f>
        <v>新垣陽子</v>
      </c>
      <c r="AU56" s="322"/>
      <c r="AV56" s="322"/>
      <c r="AW56" s="323"/>
      <c r="AX56" s="329" t="str">
        <f>AN64</f>
        <v>石川沙南</v>
      </c>
      <c r="AY56" s="322"/>
      <c r="AZ56" s="322"/>
      <c r="BA56" s="323"/>
      <c r="BB56" s="329" t="str">
        <f>AN67</f>
        <v>川上紗南</v>
      </c>
      <c r="BC56" s="322"/>
      <c r="BD56" s="322"/>
      <c r="BE56" s="406"/>
      <c r="BF56" s="400" t="s">
        <v>13</v>
      </c>
      <c r="BG56" s="401"/>
      <c r="BH56" s="401"/>
      <c r="BI56" s="402"/>
      <c r="BJ56" s="38"/>
      <c r="BK56" s="336" t="s">
        <v>16</v>
      </c>
      <c r="BL56" s="338"/>
      <c r="BM56" s="336" t="s">
        <v>17</v>
      </c>
      <c r="BN56" s="337"/>
      <c r="BO56" s="338"/>
      <c r="BP56" s="313" t="s">
        <v>18</v>
      </c>
      <c r="BQ56" s="314"/>
      <c r="BR56" s="315"/>
      <c r="BX56" s="98"/>
    </row>
    <row r="57" spans="2:76" ht="8.25" customHeight="1" thickBot="1">
      <c r="B57" s="325"/>
      <c r="C57" s="325"/>
      <c r="D57" s="100"/>
      <c r="E57" s="120"/>
      <c r="F57" s="121"/>
      <c r="G57" s="121"/>
      <c r="H57" s="121"/>
      <c r="I57" s="121"/>
      <c r="J57" s="121"/>
      <c r="K57" s="121"/>
      <c r="L57" s="121"/>
      <c r="M57" s="121"/>
      <c r="N57" s="122"/>
      <c r="O57" s="100"/>
      <c r="P57" s="120"/>
      <c r="Q57" s="121"/>
      <c r="R57" s="121"/>
      <c r="S57" s="121"/>
      <c r="T57" s="121"/>
      <c r="U57" s="121"/>
      <c r="V57" s="121"/>
      <c r="W57" s="121"/>
      <c r="X57" s="121"/>
      <c r="Y57" s="122"/>
      <c r="Z57" s="100"/>
      <c r="AA57" s="120"/>
      <c r="AB57" s="121"/>
      <c r="AC57" s="121"/>
      <c r="AD57" s="121"/>
      <c r="AE57" s="121"/>
      <c r="AF57" s="121"/>
      <c r="AG57" s="121"/>
      <c r="AH57" s="121"/>
      <c r="AI57" s="121"/>
      <c r="AJ57" s="122"/>
      <c r="AL57" s="217"/>
      <c r="AN57" s="306"/>
      <c r="AO57" s="307"/>
      <c r="AP57" s="308" t="str">
        <f>AN59</f>
        <v>加藤晴美</v>
      </c>
      <c r="AQ57" s="309"/>
      <c r="AR57" s="309"/>
      <c r="AS57" s="310"/>
      <c r="AT57" s="316" t="str">
        <f>AN62</f>
        <v>松岡明日香</v>
      </c>
      <c r="AU57" s="309"/>
      <c r="AV57" s="309"/>
      <c r="AW57" s="310"/>
      <c r="AX57" s="316" t="str">
        <f>AN65</f>
        <v>野村由愛</v>
      </c>
      <c r="AY57" s="309"/>
      <c r="AZ57" s="309"/>
      <c r="BA57" s="310"/>
      <c r="BB57" s="316" t="str">
        <f>AN68</f>
        <v>阿部萌</v>
      </c>
      <c r="BC57" s="309"/>
      <c r="BD57" s="309"/>
      <c r="BE57" s="317"/>
      <c r="BF57" s="318" t="s">
        <v>14</v>
      </c>
      <c r="BG57" s="319"/>
      <c r="BH57" s="319"/>
      <c r="BI57" s="320"/>
      <c r="BJ57" s="38"/>
      <c r="BK57" s="42" t="s">
        <v>19</v>
      </c>
      <c r="BL57" s="43" t="s">
        <v>20</v>
      </c>
      <c r="BM57" s="42" t="s">
        <v>9</v>
      </c>
      <c r="BN57" s="43" t="s">
        <v>21</v>
      </c>
      <c r="BO57" s="44" t="s">
        <v>22</v>
      </c>
      <c r="BP57" s="43" t="s">
        <v>26</v>
      </c>
      <c r="BQ57" s="43" t="s">
        <v>21</v>
      </c>
      <c r="BR57" s="44" t="s">
        <v>22</v>
      </c>
      <c r="BX57" s="98"/>
    </row>
    <row r="58" spans="2:76" ht="8.25" customHeight="1">
      <c r="B58" s="325"/>
      <c r="C58" s="325"/>
      <c r="D58" s="100"/>
      <c r="E58" s="126"/>
      <c r="F58" s="127"/>
      <c r="G58" s="127"/>
      <c r="H58" s="127"/>
      <c r="I58" s="127"/>
      <c r="J58" s="127"/>
      <c r="K58" s="127"/>
      <c r="L58" s="127"/>
      <c r="M58" s="127"/>
      <c r="N58" s="128"/>
      <c r="O58" s="100"/>
      <c r="P58" s="126"/>
      <c r="Q58" s="127"/>
      <c r="R58" s="127"/>
      <c r="S58" s="127"/>
      <c r="T58" s="127"/>
      <c r="U58" s="127"/>
      <c r="V58" s="127"/>
      <c r="W58" s="127"/>
      <c r="X58" s="127"/>
      <c r="Y58" s="128"/>
      <c r="Z58" s="100"/>
      <c r="AA58" s="126"/>
      <c r="AB58" s="127"/>
      <c r="AC58" s="127"/>
      <c r="AD58" s="127"/>
      <c r="AE58" s="127"/>
      <c r="AF58" s="127"/>
      <c r="AG58" s="127"/>
      <c r="AH58" s="127"/>
      <c r="AI58" s="127"/>
      <c r="AJ58" s="128"/>
      <c r="AL58" s="217"/>
      <c r="AN58" s="2" t="s">
        <v>165</v>
      </c>
      <c r="AO58" s="3" t="s">
        <v>166</v>
      </c>
      <c r="AP58" s="390"/>
      <c r="AQ58" s="391"/>
      <c r="AR58" s="391"/>
      <c r="AS58" s="392"/>
      <c r="AT58" s="88">
        <v>21</v>
      </c>
      <c r="AU58" s="24" t="str">
        <f>IF(AT58="","","-")</f>
        <v>-</v>
      </c>
      <c r="AV58" s="171">
        <v>6</v>
      </c>
      <c r="AW58" s="311" t="str">
        <f>IF(AT58&lt;&gt;"",IF(AT58&gt;AV58,IF(AT59&gt;AV59,"○",IF(AT60&gt;AV60,"○","×")),IF(AT59&gt;AV59,IF(AT60&gt;AV60,"○","×"),"×")),"")</f>
        <v>○</v>
      </c>
      <c r="AX58" s="88">
        <v>21</v>
      </c>
      <c r="AY58" s="25" t="str">
        <f aca="true" t="shared" si="12" ref="AY58:AY63">IF(AX58="","","-")</f>
        <v>-</v>
      </c>
      <c r="AZ58" s="90">
        <v>13</v>
      </c>
      <c r="BA58" s="311" t="str">
        <f>IF(AX58&lt;&gt;"",IF(AX58&gt;AZ58,IF(AX59&gt;AZ59,"○",IF(AX60&gt;AZ60,"○","×")),IF(AX59&gt;AZ59,IF(AX60&gt;AZ60,"○","×"),"×")),"")</f>
        <v>○</v>
      </c>
      <c r="BB58" s="87">
        <v>15</v>
      </c>
      <c r="BC58" s="25" t="str">
        <f aca="true" t="shared" si="13" ref="BC58:BC66">IF(BB58="","","-")</f>
        <v>-</v>
      </c>
      <c r="BD58" s="85">
        <v>21</v>
      </c>
      <c r="BE58" s="407" t="str">
        <f>IF(BB58&lt;&gt;"",IF(BB58&gt;BD58,IF(BB59&gt;BD59,"○",IF(BB60&gt;BD60,"○","×")),IF(BB59&gt;BD59,IF(BB60&gt;BD60,"○","×"),"×")),"")</f>
        <v>×</v>
      </c>
      <c r="BF58" s="397" t="s">
        <v>218</v>
      </c>
      <c r="BG58" s="398"/>
      <c r="BH58" s="398"/>
      <c r="BI58" s="399"/>
      <c r="BJ58" s="38"/>
      <c r="BK58" s="52"/>
      <c r="BL58" s="53"/>
      <c r="BM58" s="40"/>
      <c r="BN58" s="41"/>
      <c r="BO58" s="47"/>
      <c r="BP58" s="53"/>
      <c r="BQ58" s="53"/>
      <c r="BR58" s="54"/>
      <c r="BX58" s="98"/>
    </row>
    <row r="59" spans="38:76" ht="8.25" customHeight="1">
      <c r="AL59" s="217"/>
      <c r="AN59" s="2" t="s">
        <v>167</v>
      </c>
      <c r="AO59" s="3" t="s">
        <v>166</v>
      </c>
      <c r="AP59" s="393"/>
      <c r="AQ59" s="368"/>
      <c r="AR59" s="368"/>
      <c r="AS59" s="369"/>
      <c r="AT59" s="88">
        <v>21</v>
      </c>
      <c r="AU59" s="24" t="str">
        <f>IF(AT59="","","-")</f>
        <v>-</v>
      </c>
      <c r="AV59" s="91">
        <v>5</v>
      </c>
      <c r="AW59" s="312"/>
      <c r="AX59" s="88">
        <v>21</v>
      </c>
      <c r="AY59" s="24" t="str">
        <f t="shared" si="12"/>
        <v>-</v>
      </c>
      <c r="AZ59" s="85">
        <v>7</v>
      </c>
      <c r="BA59" s="312"/>
      <c r="BB59" s="88">
        <v>8</v>
      </c>
      <c r="BC59" s="24" t="str">
        <f t="shared" si="13"/>
        <v>-</v>
      </c>
      <c r="BD59" s="85">
        <v>21</v>
      </c>
      <c r="BE59" s="334"/>
      <c r="BF59" s="355"/>
      <c r="BG59" s="356"/>
      <c r="BH59" s="356"/>
      <c r="BI59" s="357"/>
      <c r="BJ59" s="38"/>
      <c r="BK59" s="52">
        <f>COUNTIF(AP58:BE60,"○")</f>
        <v>2</v>
      </c>
      <c r="BL59" s="53">
        <f>COUNTIF(AP58:BE60,"×")</f>
        <v>1</v>
      </c>
      <c r="BM59" s="49">
        <f>(IF((AP58&gt;AR58),1,0))+(IF((AP59&gt;AR59),1,0))+(IF((AP60&gt;AR60),1,0))+(IF((AT58&gt;AV58),1,0))+(IF((AT59&gt;AV59),1,0))+(IF((AT60&gt;AV60),1,0))+(IF((AX58&gt;AZ58),1,0))+(IF((AX59&gt;AZ59),1,0))+(IF((AX60&gt;AZ60),1,0))+(IF((BB58&gt;BD58),1,0))+(IF((BB59&gt;BD59),1,0))+(IF((BB60&gt;BD60),1,0))</f>
        <v>4</v>
      </c>
      <c r="BN59" s="50">
        <f>(IF((AP58&lt;AR58),1,0))+(IF((AP59&lt;AR59),1,0))+(IF((AP60&lt;AR60),1,0))+(IF((AT58&lt;AV58),1,0))+(IF((AT59&lt;AV59),1,0))+(IF((AT60&lt;AV60),1,0))+(IF((AX58&lt;AZ58),1,0))+(IF((AX59&lt;AZ59),1,0))+(IF((AX60&lt;AZ60),1,0))+(IF((BB58&lt;BD58),1,0))+(IF((BB59&lt;BD59),1,0))+(IF((BB60&lt;BD60),1,0))</f>
        <v>2</v>
      </c>
      <c r="BO59" s="51">
        <f>BM59-BN59</f>
        <v>2</v>
      </c>
      <c r="BP59" s="53">
        <f>SUM(AP58:AP60,AT58:AT60,AX58:AX60,BB58:BB60)</f>
        <v>107</v>
      </c>
      <c r="BQ59" s="53">
        <f>SUM(AR58:AR60,AV58:AV60,AZ58:AZ60,BD58:BD60)</f>
        <v>73</v>
      </c>
      <c r="BR59" s="54">
        <f>BP59-BQ59</f>
        <v>34</v>
      </c>
      <c r="BX59" s="98"/>
    </row>
    <row r="60" spans="38:76" ht="8.25" customHeight="1">
      <c r="AL60" s="217"/>
      <c r="AN60" s="5"/>
      <c r="AO60" s="6"/>
      <c r="AP60" s="394"/>
      <c r="AQ60" s="371"/>
      <c r="AR60" s="371"/>
      <c r="AS60" s="372"/>
      <c r="AT60" s="89"/>
      <c r="AU60" s="24">
        <f>IF(AT60="","","-")</f>
      </c>
      <c r="AV60" s="86"/>
      <c r="AW60" s="328"/>
      <c r="AX60" s="89"/>
      <c r="AY60" s="26">
        <f t="shared" si="12"/>
      </c>
      <c r="AZ60" s="86"/>
      <c r="BA60" s="312"/>
      <c r="BB60" s="89"/>
      <c r="BC60" s="26">
        <f t="shared" si="13"/>
      </c>
      <c r="BD60" s="86"/>
      <c r="BE60" s="334"/>
      <c r="BF60" s="18">
        <f>BK59</f>
        <v>2</v>
      </c>
      <c r="BG60" s="19" t="s">
        <v>25</v>
      </c>
      <c r="BH60" s="19">
        <f>BL59</f>
        <v>1</v>
      </c>
      <c r="BI60" s="20" t="s">
        <v>20</v>
      </c>
      <c r="BJ60" s="38"/>
      <c r="BK60" s="52"/>
      <c r="BL60" s="53"/>
      <c r="BM60" s="52"/>
      <c r="BN60" s="53"/>
      <c r="BO60" s="54"/>
      <c r="BP60" s="53"/>
      <c r="BQ60" s="53"/>
      <c r="BR60" s="54"/>
      <c r="BX60" s="98"/>
    </row>
    <row r="61" spans="38:76" ht="8.25" customHeight="1">
      <c r="AL61" s="217"/>
      <c r="AN61" s="2" t="s">
        <v>168</v>
      </c>
      <c r="AO61" s="8" t="s">
        <v>45</v>
      </c>
      <c r="AP61" s="27">
        <f>IF(AV58="","",AV58)</f>
        <v>6</v>
      </c>
      <c r="AQ61" s="24" t="str">
        <f aca="true" t="shared" si="14" ref="AQ61:AQ69">IF(AP61="","","-")</f>
        <v>-</v>
      </c>
      <c r="AR61" s="28">
        <f>IF(AT58="","",AT58)</f>
        <v>21</v>
      </c>
      <c r="AS61" s="330" t="str">
        <f>IF(AW58="","",IF(AW58="○","×",IF(AW58="×","○")))</f>
        <v>×</v>
      </c>
      <c r="AT61" s="364"/>
      <c r="AU61" s="365"/>
      <c r="AV61" s="365"/>
      <c r="AW61" s="366"/>
      <c r="AX61" s="88">
        <v>21</v>
      </c>
      <c r="AY61" s="24" t="str">
        <f t="shared" si="12"/>
        <v>-</v>
      </c>
      <c r="AZ61" s="85">
        <v>18</v>
      </c>
      <c r="BA61" s="327" t="str">
        <f>IF(AX61&lt;&gt;"",IF(AX61&gt;AZ61,IF(AX62&gt;AZ62,"○",IF(AX63&gt;AZ63,"○","×")),IF(AX62&gt;AZ62,IF(AX63&gt;AZ63,"○","×"),"×")),"")</f>
        <v>○</v>
      </c>
      <c r="BB61" s="88">
        <v>9</v>
      </c>
      <c r="BC61" s="24" t="str">
        <f t="shared" si="13"/>
        <v>-</v>
      </c>
      <c r="BD61" s="85">
        <v>21</v>
      </c>
      <c r="BE61" s="333" t="str">
        <f>IF(BB61&lt;&gt;"",IF(BB61&gt;BD61,IF(BB62&gt;BD62,"○",IF(BB63&gt;BD63,"○","×")),IF(BB62&gt;BD62,IF(BB63&gt;BD63,"○","×"),"×")),"")</f>
        <v>×</v>
      </c>
      <c r="BF61" s="352" t="s">
        <v>178</v>
      </c>
      <c r="BG61" s="353"/>
      <c r="BH61" s="353"/>
      <c r="BI61" s="354"/>
      <c r="BJ61" s="38"/>
      <c r="BK61" s="40"/>
      <c r="BL61" s="41"/>
      <c r="BM61" s="40"/>
      <c r="BN61" s="41"/>
      <c r="BO61" s="47"/>
      <c r="BP61" s="41"/>
      <c r="BQ61" s="41"/>
      <c r="BR61" s="47"/>
      <c r="BX61" s="98"/>
    </row>
    <row r="62" spans="38:76" ht="8.25" customHeight="1">
      <c r="AL62" s="217"/>
      <c r="AN62" s="2" t="s">
        <v>169</v>
      </c>
      <c r="AO62" s="3" t="s">
        <v>45</v>
      </c>
      <c r="AP62" s="27">
        <f>IF(AV59="","",AV59)</f>
        <v>5</v>
      </c>
      <c r="AQ62" s="24" t="str">
        <f t="shared" si="14"/>
        <v>-</v>
      </c>
      <c r="AR62" s="28">
        <f>IF(AT59="","",AT59)</f>
        <v>21</v>
      </c>
      <c r="AS62" s="331" t="str">
        <f>IF(AU59="","",AU59)</f>
        <v>-</v>
      </c>
      <c r="AT62" s="367"/>
      <c r="AU62" s="368"/>
      <c r="AV62" s="368"/>
      <c r="AW62" s="369"/>
      <c r="AX62" s="88">
        <v>20</v>
      </c>
      <c r="AY62" s="24" t="str">
        <f t="shared" si="12"/>
        <v>-</v>
      </c>
      <c r="AZ62" s="85">
        <v>22</v>
      </c>
      <c r="BA62" s="312"/>
      <c r="BB62" s="88">
        <v>5</v>
      </c>
      <c r="BC62" s="24" t="str">
        <f t="shared" si="13"/>
        <v>-</v>
      </c>
      <c r="BD62" s="85">
        <v>21</v>
      </c>
      <c r="BE62" s="334"/>
      <c r="BF62" s="355"/>
      <c r="BG62" s="356"/>
      <c r="BH62" s="356"/>
      <c r="BI62" s="357"/>
      <c r="BJ62" s="38"/>
      <c r="BK62" s="52">
        <f>COUNTIF(AP61:BE63,"○")</f>
        <v>1</v>
      </c>
      <c r="BL62" s="53">
        <f>COUNTIF(AP61:BE63,"×")</f>
        <v>2</v>
      </c>
      <c r="BM62" s="49">
        <f>(IF((AP61&gt;AR61),1,0))+(IF((AP62&gt;AR62),1,0))+(IF((AP63&gt;AR63),1,0))+(IF((AT61&gt;AV61),1,0))+(IF((AT62&gt;AV62),1,0))+(IF((AT63&gt;AV63),1,0))+(IF((AX61&gt;AZ61),1,0))+(IF((AX62&gt;AZ62),1,0))+(IF((AX63&gt;AZ63),1,0))+(IF((BB61&gt;BD61),1,0))+(IF((BB62&gt;BD62),1,0))+(IF((BB63&gt;BD63),1,0))</f>
        <v>2</v>
      </c>
      <c r="BN62" s="50">
        <f>(IF((AP61&lt;AR61),1,0))+(IF((AP62&lt;AR62),1,0))+(IF((AP63&lt;AR63),1,0))+(IF((AT61&lt;AV61),1,0))+(IF((AT62&lt;AV62),1,0))+(IF((AT63&lt;AV63),1,0))+(IF((AX61&lt;AZ61),1,0))+(IF((AX62&lt;AZ62),1,0))+(IF((AX63&lt;AZ63),1,0))+(IF((BB61&lt;BD61),1,0))+(IF((BB62&lt;BD62),1,0))+(IF((BB63&lt;BD63),1,0))</f>
        <v>5</v>
      </c>
      <c r="BO62" s="51">
        <f>BM62-BN62</f>
        <v>-3</v>
      </c>
      <c r="BP62" s="53">
        <f>SUM(AP61:AP63,AT61:AT63,AX61:AX63,BB61:BB63)</f>
        <v>87</v>
      </c>
      <c r="BQ62" s="53">
        <f>SUM(AR61:AR63,AV61:AV63,AZ61:AZ63,BD61:BD63)</f>
        <v>142</v>
      </c>
      <c r="BR62" s="54">
        <f>BP62-BQ62</f>
        <v>-55</v>
      </c>
      <c r="BX62" s="98"/>
    </row>
    <row r="63" spans="38:76" ht="8.25" customHeight="1">
      <c r="AL63" s="217"/>
      <c r="AN63" s="5"/>
      <c r="AO63" s="11"/>
      <c r="AP63" s="30">
        <f>IF(AV60="","",AV60)</f>
      </c>
      <c r="AQ63" s="24">
        <f t="shared" si="14"/>
      </c>
      <c r="AR63" s="31">
        <f>IF(AT60="","",AT60)</f>
      </c>
      <c r="AS63" s="332">
        <f>IF(AU60="","",AU60)</f>
      </c>
      <c r="AT63" s="370"/>
      <c r="AU63" s="371"/>
      <c r="AV63" s="371"/>
      <c r="AW63" s="372"/>
      <c r="AX63" s="89">
        <v>21</v>
      </c>
      <c r="AY63" s="24" t="str">
        <f t="shared" si="12"/>
        <v>-</v>
      </c>
      <c r="AZ63" s="86">
        <v>18</v>
      </c>
      <c r="BA63" s="328"/>
      <c r="BB63" s="89"/>
      <c r="BC63" s="26">
        <f t="shared" si="13"/>
      </c>
      <c r="BD63" s="86"/>
      <c r="BE63" s="335"/>
      <c r="BF63" s="18">
        <f>BK62</f>
        <v>1</v>
      </c>
      <c r="BG63" s="19" t="s">
        <v>25</v>
      </c>
      <c r="BH63" s="19">
        <f>BL62</f>
        <v>2</v>
      </c>
      <c r="BI63" s="20" t="s">
        <v>20</v>
      </c>
      <c r="BJ63" s="38"/>
      <c r="BK63" s="60"/>
      <c r="BL63" s="61"/>
      <c r="BM63" s="60"/>
      <c r="BN63" s="61"/>
      <c r="BO63" s="62"/>
      <c r="BP63" s="61"/>
      <c r="BQ63" s="61"/>
      <c r="BR63" s="62"/>
      <c r="BX63" s="98"/>
    </row>
    <row r="64" spans="38:76" ht="8.25" customHeight="1">
      <c r="AL64" s="217"/>
      <c r="AN64" s="2" t="s">
        <v>170</v>
      </c>
      <c r="AO64" s="3" t="s">
        <v>166</v>
      </c>
      <c r="AP64" s="27">
        <f>IF(AZ58="","",AZ58)</f>
        <v>13</v>
      </c>
      <c r="AQ64" s="29" t="str">
        <f t="shared" si="14"/>
        <v>-</v>
      </c>
      <c r="AR64" s="28">
        <f>IF(AX58="","",AX58)</f>
        <v>21</v>
      </c>
      <c r="AS64" s="330" t="str">
        <f>IF(BA58="","",IF(BA58="○","×",IF(BA58="×","○")))</f>
        <v>×</v>
      </c>
      <c r="AT64" s="4">
        <f>IF(AZ61="","",AZ61)</f>
        <v>18</v>
      </c>
      <c r="AU64" s="24" t="str">
        <f aca="true" t="shared" si="15" ref="AU64:AU69">IF(AT64="","","-")</f>
        <v>-</v>
      </c>
      <c r="AV64" s="28">
        <f>IF(AX61="","",AX61)</f>
        <v>21</v>
      </c>
      <c r="AW64" s="330" t="str">
        <f>IF(BA61="","",IF(BA61="○","×",IF(BA61="×","○")))</f>
        <v>×</v>
      </c>
      <c r="AX64" s="364"/>
      <c r="AY64" s="365"/>
      <c r="AZ64" s="365"/>
      <c r="BA64" s="366"/>
      <c r="BB64" s="88">
        <v>6</v>
      </c>
      <c r="BC64" s="24" t="str">
        <f t="shared" si="13"/>
        <v>-</v>
      </c>
      <c r="BD64" s="85">
        <v>21</v>
      </c>
      <c r="BE64" s="334" t="str">
        <f>IF(BB64&lt;&gt;"",IF(BB64&gt;BD64,IF(BB65&gt;BD65,"○",IF(BB66&gt;BD66,"○","×")),IF(BB65&gt;BD65,IF(BB66&gt;BD66,"○","×"),"×")),"")</f>
        <v>×</v>
      </c>
      <c r="BF64" s="352" t="s">
        <v>8</v>
      </c>
      <c r="BG64" s="353"/>
      <c r="BH64" s="353"/>
      <c r="BI64" s="354"/>
      <c r="BJ64" s="38"/>
      <c r="BK64" s="52"/>
      <c r="BL64" s="53"/>
      <c r="BM64" s="52"/>
      <c r="BN64" s="53"/>
      <c r="BO64" s="54"/>
      <c r="BP64" s="53"/>
      <c r="BQ64" s="53"/>
      <c r="BR64" s="54"/>
      <c r="BX64" s="98"/>
    </row>
    <row r="65" spans="38:76" ht="8.25" customHeight="1">
      <c r="AL65" s="217"/>
      <c r="AN65" s="2" t="s">
        <v>171</v>
      </c>
      <c r="AO65" s="3" t="s">
        <v>166</v>
      </c>
      <c r="AP65" s="27">
        <f>IF(AZ59="","",AZ59)</f>
        <v>7</v>
      </c>
      <c r="AQ65" s="24" t="str">
        <f t="shared" si="14"/>
        <v>-</v>
      </c>
      <c r="AR65" s="28">
        <f>IF(AX59="","",AX59)</f>
        <v>21</v>
      </c>
      <c r="AS65" s="331">
        <f>IF(AU62="","",AU62)</f>
      </c>
      <c r="AT65" s="4">
        <f>IF(AZ62="","",AZ62)</f>
        <v>22</v>
      </c>
      <c r="AU65" s="24" t="str">
        <f t="shared" si="15"/>
        <v>-</v>
      </c>
      <c r="AV65" s="28">
        <f>IF(AX62="","",AX62)</f>
        <v>20</v>
      </c>
      <c r="AW65" s="331" t="str">
        <f>IF(AY62="","",AY62)</f>
        <v>-</v>
      </c>
      <c r="AX65" s="367"/>
      <c r="AY65" s="368"/>
      <c r="AZ65" s="368"/>
      <c r="BA65" s="369"/>
      <c r="BB65" s="88">
        <v>9</v>
      </c>
      <c r="BC65" s="24" t="str">
        <f t="shared" si="13"/>
        <v>-</v>
      </c>
      <c r="BD65" s="85">
        <v>21</v>
      </c>
      <c r="BE65" s="334"/>
      <c r="BF65" s="355"/>
      <c r="BG65" s="356"/>
      <c r="BH65" s="356"/>
      <c r="BI65" s="357"/>
      <c r="BJ65" s="38"/>
      <c r="BK65" s="52">
        <f>COUNTIF(AP64:BE66,"○")</f>
        <v>0</v>
      </c>
      <c r="BL65" s="53">
        <f>COUNTIF(AP64:BE66,"×")</f>
        <v>3</v>
      </c>
      <c r="BM65" s="49">
        <f>(IF((AP64&gt;AR64),1,0))+(IF((AP65&gt;AR65),1,0))+(IF((AP66&gt;AR66),1,0))+(IF((AT64&gt;AV64),1,0))+(IF((AT65&gt;AV65),1,0))+(IF((AT66&gt;AV66),1,0))+(IF((AX64&gt;AZ64),1,0))+(IF((AX65&gt;AZ65),1,0))+(IF((AX66&gt;AZ66),1,0))+(IF((BB64&gt;BD64),1,0))+(IF((BB65&gt;BD65),1,0))+(IF((BB66&gt;BD66),1,0))</f>
        <v>1</v>
      </c>
      <c r="BN65" s="50">
        <f>(IF((AP64&lt;AR64),1,0))+(IF((AP65&lt;AR65),1,0))+(IF((AP66&lt;AR66),1,0))+(IF((AT64&lt;AV64),1,0))+(IF((AT65&lt;AV65),1,0))+(IF((AT66&lt;AV66),1,0))+(IF((AX64&lt;AZ64),1,0))+(IF((AX65&lt;AZ65),1,0))+(IF((AX66&lt;AZ66),1,0))+(IF((BB64&lt;BD64),1,0))+(IF((BB65&lt;BD65),1,0))+(IF((BB66&lt;BD66),1,0))</f>
        <v>6</v>
      </c>
      <c r="BO65" s="51">
        <f>BM65-BN65</f>
        <v>-5</v>
      </c>
      <c r="BP65" s="53">
        <f>SUM(AP64:AP66,AT64:AT66,AX64:AX66,BB64:BB66)</f>
        <v>93</v>
      </c>
      <c r="BQ65" s="53">
        <f>SUM(AR64:AR66,AV64:AV66,AZ64:AZ66,BD64:BD66)</f>
        <v>146</v>
      </c>
      <c r="BR65" s="54">
        <f>BP65-BQ65</f>
        <v>-53</v>
      </c>
      <c r="BX65" s="98"/>
    </row>
    <row r="66" spans="38:76" ht="8.25" customHeight="1">
      <c r="AL66" s="217"/>
      <c r="AN66" s="5"/>
      <c r="AO66" s="6"/>
      <c r="AP66" s="30">
        <f>IF(AZ60="","",AZ60)</f>
      </c>
      <c r="AQ66" s="26">
        <f t="shared" si="14"/>
      </c>
      <c r="AR66" s="31">
        <f>IF(AX60="","",AX60)</f>
      </c>
      <c r="AS66" s="332">
        <f>IF(AU63="","",AU63)</f>
      </c>
      <c r="AT66" s="7">
        <f>IF(AZ63="","",AZ63)</f>
        <v>18</v>
      </c>
      <c r="AU66" s="24" t="str">
        <f t="shared" si="15"/>
        <v>-</v>
      </c>
      <c r="AV66" s="31">
        <f>IF(AX63="","",AX63)</f>
        <v>21</v>
      </c>
      <c r="AW66" s="332" t="str">
        <f>IF(AY63="","",AY63)</f>
        <v>-</v>
      </c>
      <c r="AX66" s="370"/>
      <c r="AY66" s="371"/>
      <c r="AZ66" s="371"/>
      <c r="BA66" s="372"/>
      <c r="BB66" s="89"/>
      <c r="BC66" s="24">
        <f t="shared" si="13"/>
      </c>
      <c r="BD66" s="86"/>
      <c r="BE66" s="335"/>
      <c r="BF66" s="18">
        <f>BK65</f>
        <v>0</v>
      </c>
      <c r="BG66" s="19" t="s">
        <v>25</v>
      </c>
      <c r="BH66" s="19">
        <f>BL65</f>
        <v>3</v>
      </c>
      <c r="BI66" s="20" t="s">
        <v>20</v>
      </c>
      <c r="BJ66" s="38"/>
      <c r="BK66" s="52"/>
      <c r="BL66" s="53"/>
      <c r="BM66" s="52"/>
      <c r="BN66" s="53"/>
      <c r="BO66" s="54"/>
      <c r="BP66" s="53"/>
      <c r="BQ66" s="53"/>
      <c r="BR66" s="54"/>
      <c r="BX66" s="98"/>
    </row>
    <row r="67" spans="38:76" ht="8.25" customHeight="1">
      <c r="AL67" s="217"/>
      <c r="AN67" s="12" t="s">
        <v>192</v>
      </c>
      <c r="AO67" s="8" t="s">
        <v>166</v>
      </c>
      <c r="AP67" s="27">
        <f>IF(BD58="","",BD58)</f>
        <v>21</v>
      </c>
      <c r="AQ67" s="24" t="str">
        <f t="shared" si="14"/>
        <v>-</v>
      </c>
      <c r="AR67" s="28">
        <f>IF(BB58="","",BB58)</f>
        <v>15</v>
      </c>
      <c r="AS67" s="330" t="str">
        <f>IF(BE58="","",IF(BE58="○","×",IF(BE58="×","○")))</f>
        <v>○</v>
      </c>
      <c r="AT67" s="4">
        <f>IF(BD61="","",BD61)</f>
        <v>21</v>
      </c>
      <c r="AU67" s="29" t="str">
        <f t="shared" si="15"/>
        <v>-</v>
      </c>
      <c r="AV67" s="28">
        <f>IF(BB61="","",BB61)</f>
        <v>9</v>
      </c>
      <c r="AW67" s="330" t="str">
        <f>IF(BE61="","",IF(BE61="○","×",IF(BE61="×","○")))</f>
        <v>○</v>
      </c>
      <c r="AX67" s="16">
        <f>IF(BD64="","",BD64)</f>
        <v>21</v>
      </c>
      <c r="AY67" s="24" t="str">
        <f>IF(AX67="","","-")</f>
        <v>-</v>
      </c>
      <c r="AZ67" s="33">
        <f>IF(BB64="","",BB64)</f>
        <v>6</v>
      </c>
      <c r="BA67" s="330" t="str">
        <f>IF(BE64="","",IF(BE64="○","×",IF(BE64="×","○")))</f>
        <v>○</v>
      </c>
      <c r="BB67" s="364"/>
      <c r="BC67" s="365"/>
      <c r="BD67" s="365"/>
      <c r="BE67" s="403"/>
      <c r="BF67" s="352" t="s">
        <v>6</v>
      </c>
      <c r="BG67" s="353"/>
      <c r="BH67" s="353"/>
      <c r="BI67" s="354"/>
      <c r="BJ67" s="38"/>
      <c r="BK67" s="40"/>
      <c r="BL67" s="41"/>
      <c r="BM67" s="40"/>
      <c r="BN67" s="41"/>
      <c r="BO67" s="47"/>
      <c r="BP67" s="41"/>
      <c r="BQ67" s="41"/>
      <c r="BR67" s="47"/>
      <c r="BX67" s="98"/>
    </row>
    <row r="68" spans="38:76" ht="8.25" customHeight="1">
      <c r="AL68" s="217"/>
      <c r="AM68" s="77"/>
      <c r="AN68" s="10" t="s">
        <v>193</v>
      </c>
      <c r="AO68" s="3" t="s">
        <v>166</v>
      </c>
      <c r="AP68" s="27">
        <f>IF(BD59="","",BD59)</f>
        <v>21</v>
      </c>
      <c r="AQ68" s="24" t="str">
        <f t="shared" si="14"/>
        <v>-</v>
      </c>
      <c r="AR68" s="28">
        <f>IF(BB59="","",BB59)</f>
        <v>8</v>
      </c>
      <c r="AS68" s="331" t="str">
        <f>IF(AU65="","",AU65)</f>
        <v>-</v>
      </c>
      <c r="AT68" s="4">
        <f>IF(BD62="","",BD62)</f>
        <v>21</v>
      </c>
      <c r="AU68" s="24" t="str">
        <f t="shared" si="15"/>
        <v>-</v>
      </c>
      <c r="AV68" s="28">
        <f>IF(BB62="","",BB62)</f>
        <v>5</v>
      </c>
      <c r="AW68" s="331">
        <f>IF(AY65="","",AY65)</f>
      </c>
      <c r="AX68" s="4">
        <f>IF(BD65="","",BD65)</f>
        <v>21</v>
      </c>
      <c r="AY68" s="24" t="str">
        <f>IF(AX68="","","-")</f>
        <v>-</v>
      </c>
      <c r="AZ68" s="28">
        <f>IF(BB65="","",BB65)</f>
        <v>9</v>
      </c>
      <c r="BA68" s="331" t="str">
        <f>IF(BC65="","",BC65)</f>
        <v>-</v>
      </c>
      <c r="BB68" s="367"/>
      <c r="BC68" s="368"/>
      <c r="BD68" s="368"/>
      <c r="BE68" s="404"/>
      <c r="BF68" s="355"/>
      <c r="BG68" s="356"/>
      <c r="BH68" s="356"/>
      <c r="BI68" s="357"/>
      <c r="BJ68" s="38"/>
      <c r="BK68" s="52">
        <f>COUNTIF(AP67:BE69,"○")</f>
        <v>3</v>
      </c>
      <c r="BL68" s="53">
        <f>COUNTIF(AP67:BE69,"×")</f>
        <v>0</v>
      </c>
      <c r="BM68" s="49">
        <f>(IF((AP67&gt;AR67),1,0))+(IF((AP68&gt;AR68),1,0))+(IF((AP69&gt;AR69),1,0))+(IF((AT67&gt;AV67),1,0))+(IF((AT68&gt;AV68),1,0))+(IF((AT69&gt;AV69),1,0))+(IF((AX67&gt;AZ67),1,0))+(IF((AX68&gt;AZ68),1,0))+(IF((AX69&gt;AZ69),1,0))+(IF((BB67&gt;BD67),1,0))+(IF((BB68&gt;BD68),1,0))+(IF((BB69&gt;BD69),1,0))</f>
        <v>6</v>
      </c>
      <c r="BN68" s="50">
        <f>(IF((AP67&lt;AR67),1,0))+(IF((AP68&lt;AR68),1,0))+(IF((AP69&lt;AR69),1,0))+(IF((AT67&lt;AV67),1,0))+(IF((AT68&lt;AV68),1,0))+(IF((AT69&lt;AV69),1,0))+(IF((AX67&lt;AZ67),1,0))+(IF((AX68&lt;AZ68),1,0))+(IF((AX69&lt;AZ69),1,0))+(IF((BB67&lt;BD67),1,0))+(IF((BB68&lt;BD68),1,0))+(IF((BB69&lt;BD69),1,0))</f>
        <v>0</v>
      </c>
      <c r="BO68" s="51">
        <f>BM68-BN68</f>
        <v>6</v>
      </c>
      <c r="BP68" s="53">
        <f>SUM(AP67:AP69,AT67:AT69,AX67:AX69,BB67:BB69)</f>
        <v>126</v>
      </c>
      <c r="BQ68" s="53">
        <f>SUM(AR67:AR69,AV67:AV69,AZ67:AZ69,BD67:BD69)</f>
        <v>52</v>
      </c>
      <c r="BR68" s="54">
        <f>BP68-BQ68</f>
        <v>74</v>
      </c>
      <c r="BX68" s="98"/>
    </row>
    <row r="69" spans="2:76" ht="8.25" customHeight="1" thickBot="1">
      <c r="B69" s="326" t="s">
        <v>263</v>
      </c>
      <c r="C69" s="326"/>
      <c r="D69" s="326"/>
      <c r="E69" s="326"/>
      <c r="F69" s="326"/>
      <c r="G69" s="326"/>
      <c r="AL69" s="217"/>
      <c r="AM69" s="77"/>
      <c r="AN69" s="13"/>
      <c r="AO69" s="14"/>
      <c r="AP69" s="34">
        <f>IF(BD60="","",BD60)</f>
      </c>
      <c r="AQ69" s="35">
        <f t="shared" si="14"/>
      </c>
      <c r="AR69" s="36">
        <f>IF(BB60="","",BB60)</f>
      </c>
      <c r="AS69" s="386" t="str">
        <f>IF(AU66="","",AU66)</f>
        <v>-</v>
      </c>
      <c r="AT69" s="37">
        <f>IF(BD63="","",BD63)</f>
      </c>
      <c r="AU69" s="35">
        <f t="shared" si="15"/>
      </c>
      <c r="AV69" s="36">
        <f>IF(BB63="","",BB63)</f>
      </c>
      <c r="AW69" s="386">
        <f>IF(AY66="","",AY66)</f>
      </c>
      <c r="AX69" s="37">
        <f>IF(BD66="","",BD66)</f>
      </c>
      <c r="AY69" s="35">
        <f>IF(AX69="","","-")</f>
      </c>
      <c r="AZ69" s="36">
        <f>IF(BB66="","",BB66)</f>
      </c>
      <c r="BA69" s="386">
        <f>IF(BC66="","",BC66)</f>
      </c>
      <c r="BB69" s="387"/>
      <c r="BC69" s="388"/>
      <c r="BD69" s="388"/>
      <c r="BE69" s="405"/>
      <c r="BF69" s="21">
        <f>BK68</f>
        <v>3</v>
      </c>
      <c r="BG69" s="22" t="s">
        <v>25</v>
      </c>
      <c r="BH69" s="22">
        <f>BL68</f>
        <v>0</v>
      </c>
      <c r="BI69" s="23" t="s">
        <v>20</v>
      </c>
      <c r="BJ69" s="38"/>
      <c r="BK69" s="60"/>
      <c r="BL69" s="61"/>
      <c r="BM69" s="60"/>
      <c r="BN69" s="61"/>
      <c r="BO69" s="62"/>
      <c r="BP69" s="61"/>
      <c r="BQ69" s="61"/>
      <c r="BR69" s="62"/>
      <c r="BX69" s="98"/>
    </row>
    <row r="70" spans="2:76" ht="8.25" customHeight="1">
      <c r="B70" s="326"/>
      <c r="C70" s="326"/>
      <c r="D70" s="326"/>
      <c r="E70" s="326"/>
      <c r="F70" s="326"/>
      <c r="G70" s="326"/>
      <c r="AL70" s="217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</row>
    <row r="71" spans="2:76" ht="8.25" customHeight="1">
      <c r="B71" s="326"/>
      <c r="C71" s="326"/>
      <c r="D71" s="326"/>
      <c r="E71" s="326"/>
      <c r="F71" s="326"/>
      <c r="G71" s="326"/>
      <c r="AL71" s="217"/>
      <c r="BX71" s="98"/>
    </row>
    <row r="72" spans="2:76" ht="8.25" customHeight="1">
      <c r="B72" s="326"/>
      <c r="C72" s="326"/>
      <c r="D72" s="326"/>
      <c r="E72" s="326"/>
      <c r="F72" s="326"/>
      <c r="G72" s="326"/>
      <c r="AL72" s="217"/>
      <c r="AN72" s="395" t="s">
        <v>264</v>
      </c>
      <c r="AO72" s="395"/>
      <c r="AP72" s="395"/>
      <c r="AQ72" s="395"/>
      <c r="AR72" s="395"/>
      <c r="AS72" s="395"/>
      <c r="BX72" s="98"/>
    </row>
    <row r="73" spans="2:76" ht="8.25" customHeight="1">
      <c r="B73" s="465" t="s">
        <v>33</v>
      </c>
      <c r="C73" s="465"/>
      <c r="D73" s="465"/>
      <c r="E73" s="465"/>
      <c r="F73" s="465"/>
      <c r="G73" s="465"/>
      <c r="H73" s="465"/>
      <c r="I73" s="465"/>
      <c r="J73" s="465"/>
      <c r="K73" s="465"/>
      <c r="L73" s="465"/>
      <c r="M73" s="465"/>
      <c r="N73" s="465"/>
      <c r="O73" s="465"/>
      <c r="P73" s="465"/>
      <c r="Q73" s="465"/>
      <c r="R73" s="465"/>
      <c r="S73" s="465"/>
      <c r="T73" s="465"/>
      <c r="U73" s="465"/>
      <c r="V73" s="465"/>
      <c r="W73" s="465"/>
      <c r="AL73" s="217"/>
      <c r="AN73" s="395"/>
      <c r="AO73" s="395"/>
      <c r="AP73" s="395"/>
      <c r="AQ73" s="395"/>
      <c r="AR73" s="395"/>
      <c r="AS73" s="395"/>
      <c r="BX73" s="98"/>
    </row>
    <row r="74" spans="2:76" ht="8.25" customHeight="1">
      <c r="B74" s="465"/>
      <c r="C74" s="465"/>
      <c r="D74" s="465"/>
      <c r="E74" s="465"/>
      <c r="F74" s="465"/>
      <c r="G74" s="465"/>
      <c r="H74" s="465"/>
      <c r="I74" s="465"/>
      <c r="J74" s="465"/>
      <c r="K74" s="465"/>
      <c r="L74" s="465"/>
      <c r="M74" s="465"/>
      <c r="N74" s="465"/>
      <c r="O74" s="465"/>
      <c r="P74" s="465"/>
      <c r="Q74" s="465"/>
      <c r="R74" s="465"/>
      <c r="S74" s="465"/>
      <c r="T74" s="465"/>
      <c r="U74" s="465"/>
      <c r="V74" s="465"/>
      <c r="W74" s="465"/>
      <c r="AL74" s="217"/>
      <c r="AN74" s="395"/>
      <c r="AO74" s="395"/>
      <c r="AP74" s="395"/>
      <c r="AQ74" s="395"/>
      <c r="AR74" s="395"/>
      <c r="AS74" s="395"/>
      <c r="BX74" s="98"/>
    </row>
    <row r="75" spans="2:76" ht="8.25" customHeight="1" thickBot="1">
      <c r="B75" s="466"/>
      <c r="C75" s="466"/>
      <c r="D75" s="466"/>
      <c r="E75" s="466"/>
      <c r="F75" s="466"/>
      <c r="G75" s="466"/>
      <c r="H75" s="466"/>
      <c r="I75" s="466"/>
      <c r="J75" s="466"/>
      <c r="K75" s="466"/>
      <c r="L75" s="466"/>
      <c r="M75" s="466"/>
      <c r="N75" s="466"/>
      <c r="O75" s="466"/>
      <c r="P75" s="466"/>
      <c r="Q75" s="466"/>
      <c r="R75" s="466"/>
      <c r="S75" s="466"/>
      <c r="T75" s="466"/>
      <c r="U75" s="466"/>
      <c r="V75" s="466"/>
      <c r="W75" s="466"/>
      <c r="AL75" s="217"/>
      <c r="AN75" s="395"/>
      <c r="AO75" s="395"/>
      <c r="AP75" s="395"/>
      <c r="AQ75" s="395"/>
      <c r="AR75" s="395"/>
      <c r="AS75" s="395"/>
      <c r="BX75" s="98"/>
    </row>
    <row r="76" spans="2:76" ht="8.25" customHeight="1">
      <c r="B76" s="415" t="s">
        <v>172</v>
      </c>
      <c r="C76" s="416"/>
      <c r="D76" s="321" t="str">
        <f>B78</f>
        <v>今井康浩</v>
      </c>
      <c r="E76" s="322"/>
      <c r="F76" s="322"/>
      <c r="G76" s="323"/>
      <c r="H76" s="329" t="str">
        <f>B81</f>
        <v>曽我部恭平</v>
      </c>
      <c r="I76" s="322"/>
      <c r="J76" s="322"/>
      <c r="K76" s="323"/>
      <c r="L76" s="329" t="str">
        <f>B84</f>
        <v>阿部一輝</v>
      </c>
      <c r="M76" s="322"/>
      <c r="N76" s="322"/>
      <c r="O76" s="323"/>
      <c r="P76" s="329" t="str">
        <f>B87</f>
        <v>大西博文</v>
      </c>
      <c r="Q76" s="322"/>
      <c r="R76" s="322"/>
      <c r="S76" s="323"/>
      <c r="T76" s="329" t="str">
        <f>B90</f>
        <v>阿部佳人</v>
      </c>
      <c r="U76" s="322"/>
      <c r="V76" s="322"/>
      <c r="W76" s="322"/>
      <c r="X76" s="329" t="str">
        <f>B93</f>
        <v>長野絢一</v>
      </c>
      <c r="Y76" s="322"/>
      <c r="Z76" s="322"/>
      <c r="AA76" s="406"/>
      <c r="AB76" s="400" t="s">
        <v>13</v>
      </c>
      <c r="AC76" s="401"/>
      <c r="AD76" s="401"/>
      <c r="AE76" s="402"/>
      <c r="AF76" s="99"/>
      <c r="AG76" s="419" t="s">
        <v>16</v>
      </c>
      <c r="AH76" s="420"/>
      <c r="AI76" s="336" t="s">
        <v>17</v>
      </c>
      <c r="AJ76" s="337"/>
      <c r="AK76" s="338"/>
      <c r="AL76" s="217"/>
      <c r="AM76" s="76"/>
      <c r="AN76" s="439" t="s">
        <v>51</v>
      </c>
      <c r="AO76" s="439"/>
      <c r="AP76" s="439"/>
      <c r="AQ76" s="439"/>
      <c r="AR76" s="439"/>
      <c r="AS76" s="439"/>
      <c r="AT76" s="439"/>
      <c r="AU76" s="439"/>
      <c r="AV76" s="439"/>
      <c r="AW76" s="439"/>
      <c r="AX76" s="439"/>
      <c r="AY76" s="439"/>
      <c r="AZ76" s="439"/>
      <c r="BA76" s="439"/>
      <c r="BB76" s="439"/>
      <c r="BC76" s="439"/>
      <c r="BD76" s="439"/>
      <c r="BE76" s="439"/>
      <c r="BF76" s="439"/>
      <c r="BG76" s="439"/>
      <c r="BH76" s="439"/>
      <c r="BI76" s="439"/>
      <c r="BX76" s="98"/>
    </row>
    <row r="77" spans="2:76" ht="8.25" customHeight="1" thickBot="1">
      <c r="B77" s="417"/>
      <c r="C77" s="418"/>
      <c r="D77" s="308" t="str">
        <f>B79</f>
        <v>尾崎健二</v>
      </c>
      <c r="E77" s="309"/>
      <c r="F77" s="309"/>
      <c r="G77" s="310"/>
      <c r="H77" s="316" t="str">
        <f>B82</f>
        <v>近藤康太</v>
      </c>
      <c r="I77" s="309"/>
      <c r="J77" s="309"/>
      <c r="K77" s="310"/>
      <c r="L77" s="316" t="str">
        <f>B85</f>
        <v>森勇気</v>
      </c>
      <c r="M77" s="309"/>
      <c r="N77" s="309"/>
      <c r="O77" s="310"/>
      <c r="P77" s="316" t="str">
        <f>B88</f>
        <v>信藤潤一郎</v>
      </c>
      <c r="Q77" s="309"/>
      <c r="R77" s="309"/>
      <c r="S77" s="310"/>
      <c r="T77" s="316" t="str">
        <f>B91</f>
        <v>曽我部雅勝</v>
      </c>
      <c r="U77" s="309"/>
      <c r="V77" s="309"/>
      <c r="W77" s="309"/>
      <c r="X77" s="316" t="str">
        <f>B94</f>
        <v>石川竜郎</v>
      </c>
      <c r="Y77" s="309"/>
      <c r="Z77" s="309"/>
      <c r="AA77" s="317"/>
      <c r="AB77" s="318" t="s">
        <v>14</v>
      </c>
      <c r="AC77" s="319"/>
      <c r="AD77" s="319"/>
      <c r="AE77" s="320"/>
      <c r="AF77" s="99"/>
      <c r="AG77" s="42" t="s">
        <v>19</v>
      </c>
      <c r="AH77" s="43" t="s">
        <v>20</v>
      </c>
      <c r="AI77" s="42" t="s">
        <v>9</v>
      </c>
      <c r="AJ77" s="43" t="s">
        <v>21</v>
      </c>
      <c r="AK77" s="44" t="s">
        <v>22</v>
      </c>
      <c r="AL77" s="217"/>
      <c r="AM77" s="76"/>
      <c r="AN77" s="439"/>
      <c r="AO77" s="439"/>
      <c r="AP77" s="439"/>
      <c r="AQ77" s="439"/>
      <c r="AR77" s="439"/>
      <c r="AS77" s="439"/>
      <c r="AT77" s="439"/>
      <c r="AU77" s="439"/>
      <c r="AV77" s="439"/>
      <c r="AW77" s="439"/>
      <c r="AX77" s="439"/>
      <c r="AY77" s="439"/>
      <c r="AZ77" s="439"/>
      <c r="BA77" s="439"/>
      <c r="BB77" s="439"/>
      <c r="BC77" s="439"/>
      <c r="BD77" s="439"/>
      <c r="BE77" s="439"/>
      <c r="BF77" s="439"/>
      <c r="BG77" s="439"/>
      <c r="BH77" s="439"/>
      <c r="BI77" s="439"/>
      <c r="BX77" s="98"/>
    </row>
    <row r="78" spans="2:76" ht="8.25" customHeight="1" thickBot="1">
      <c r="B78" s="172" t="s">
        <v>31</v>
      </c>
      <c r="C78" s="173" t="s">
        <v>88</v>
      </c>
      <c r="D78" s="390"/>
      <c r="E78" s="391"/>
      <c r="F78" s="391"/>
      <c r="G78" s="392"/>
      <c r="H78" s="87">
        <v>17</v>
      </c>
      <c r="I78" s="25" t="str">
        <f>IF(H78="","","-")</f>
        <v>-</v>
      </c>
      <c r="J78" s="90">
        <v>21</v>
      </c>
      <c r="K78" s="311" t="str">
        <f>IF(H78&lt;&gt;"",IF(H78&gt;J78,IF(H79&gt;J79,"○",IF(H80&gt;J80,"○","×")),IF(H79&gt;J79,IF(H80&gt;J80,"○","×"),"×")),"")</f>
        <v>○</v>
      </c>
      <c r="L78" s="87">
        <v>13</v>
      </c>
      <c r="M78" s="25" t="str">
        <f aca="true" t="shared" si="16" ref="M78:M83">IF(L78="","","-")</f>
        <v>-</v>
      </c>
      <c r="N78" s="90">
        <v>21</v>
      </c>
      <c r="O78" s="311" t="str">
        <f>IF(L78&lt;&gt;"",IF(L78&gt;N78,IF(L79&gt;N79,"○",IF(L80&gt;N80,"○","×")),IF(L79&gt;N79,IF(L80&gt;N80,"○","×"),"×")),"")</f>
        <v>×</v>
      </c>
      <c r="P78" s="87">
        <v>21</v>
      </c>
      <c r="Q78" s="25" t="str">
        <f aca="true" t="shared" si="17" ref="Q78:Q86">IF(P78="","","-")</f>
        <v>-</v>
      </c>
      <c r="R78" s="90">
        <v>15</v>
      </c>
      <c r="S78" s="311" t="str">
        <f>IF(P78&lt;&gt;"",IF(P78&gt;R78,IF(P79&gt;R79,"○",IF(P80&gt;R80,"○","×")),IF(P79&gt;R79,IF(P80&gt;R80,"○","×"),"×")),"")</f>
        <v>○</v>
      </c>
      <c r="T78" s="87">
        <v>10</v>
      </c>
      <c r="U78" s="25" t="str">
        <f aca="true" t="shared" si="18" ref="U78:U89">IF(T78="","","-")</f>
        <v>-</v>
      </c>
      <c r="V78" s="90">
        <v>21</v>
      </c>
      <c r="W78" s="414" t="str">
        <f>IF(T78&lt;&gt;"",IF(T78&gt;V78,IF(T79&gt;V79,"○",IF(T80&gt;V80,"○","×")),IF(T79&gt;V79,IF(T80&gt;V80,"○","×"),"×")),"")</f>
        <v>○</v>
      </c>
      <c r="X78" s="87">
        <v>13</v>
      </c>
      <c r="Y78" s="25" t="str">
        <f aca="true" t="shared" si="19" ref="Y78:Y92">IF(X78="","","-")</f>
        <v>-</v>
      </c>
      <c r="Z78" s="90">
        <v>21</v>
      </c>
      <c r="AA78" s="414" t="str">
        <f>IF(X78&lt;&gt;"",IF(X78&gt;Z78,IF(X79&gt;Z79,"○",IF(X80&gt;Z80,"○","×")),IF(X79&gt;Z79,IF(X80&gt;Z80,"○","×"),"×")),"")</f>
        <v>○</v>
      </c>
      <c r="AB78" s="421" t="s">
        <v>178</v>
      </c>
      <c r="AC78" s="422"/>
      <c r="AD78" s="422"/>
      <c r="AE78" s="423"/>
      <c r="AF78" s="99"/>
      <c r="AG78" s="45"/>
      <c r="AH78" s="46"/>
      <c r="AI78" s="67"/>
      <c r="AJ78" s="68"/>
      <c r="AK78" s="48"/>
      <c r="AL78" s="217"/>
      <c r="AM78" s="76"/>
      <c r="AN78" s="81" t="s">
        <v>112</v>
      </c>
      <c r="AO78" s="82" t="s">
        <v>246</v>
      </c>
      <c r="AP78" s="434" t="s">
        <v>48</v>
      </c>
      <c r="AQ78" s="440"/>
      <c r="AR78" s="440"/>
      <c r="AS78" s="44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X78" s="98"/>
    </row>
    <row r="79" spans="2:76" ht="8.25" customHeight="1" thickTop="1">
      <c r="B79" s="2" t="s">
        <v>68</v>
      </c>
      <c r="C79" s="78" t="s">
        <v>69</v>
      </c>
      <c r="D79" s="393"/>
      <c r="E79" s="368"/>
      <c r="F79" s="368"/>
      <c r="G79" s="369"/>
      <c r="H79" s="88">
        <v>21</v>
      </c>
      <c r="I79" s="24" t="str">
        <f>IF(H79="","","-")</f>
        <v>-</v>
      </c>
      <c r="J79" s="91">
        <v>14</v>
      </c>
      <c r="K79" s="312"/>
      <c r="L79" s="88">
        <v>21</v>
      </c>
      <c r="M79" s="24" t="str">
        <f t="shared" si="16"/>
        <v>-</v>
      </c>
      <c r="N79" s="85">
        <v>14</v>
      </c>
      <c r="O79" s="312"/>
      <c r="P79" s="88">
        <v>21</v>
      </c>
      <c r="Q79" s="24" t="str">
        <f t="shared" si="17"/>
        <v>-</v>
      </c>
      <c r="R79" s="85">
        <v>9</v>
      </c>
      <c r="S79" s="312"/>
      <c r="T79" s="88">
        <v>21</v>
      </c>
      <c r="U79" s="24" t="str">
        <f t="shared" si="18"/>
        <v>-</v>
      </c>
      <c r="V79" s="85">
        <v>15</v>
      </c>
      <c r="W79" s="409"/>
      <c r="X79" s="88">
        <v>21</v>
      </c>
      <c r="Y79" s="24" t="str">
        <f t="shared" si="19"/>
        <v>-</v>
      </c>
      <c r="Z79" s="85">
        <v>14</v>
      </c>
      <c r="AA79" s="409"/>
      <c r="AB79" s="424"/>
      <c r="AC79" s="425"/>
      <c r="AD79" s="425"/>
      <c r="AE79" s="426"/>
      <c r="AF79" s="101"/>
      <c r="AG79" s="45">
        <f>COUNTIF(D78:AA80,"○")</f>
        <v>4</v>
      </c>
      <c r="AH79" s="46">
        <f>COUNTIF(D78:AA80,"×")</f>
        <v>1</v>
      </c>
      <c r="AI79" s="67">
        <f>(IF((D78&gt;F78),1,0))+(IF((D79&gt;F79),1,0))+(IF((D80&gt;F80),1,0))+(IF((H78&gt;J78),1,0))+(IF((H79&gt;J79),1,0))+(IF((H80&gt;J80),1,0))+(IF((L78&gt;N78),1,0))+(IF((L79&gt;N79),1,0))+(IF((L80&gt;N80),1,0))+(IF((P78&gt;R78),1,0))+(IF((P79&gt;R79),1,0))+(IF((P80&gt;R80),1,0))+(IF((T78&gt;V78),1,0))+(IF((T79&gt;V79),1,0))+(IF((T80&gt;V80),1,0))+(IF((X78&gt;Z78),1,0))+(IF((X79&gt;Z79),1,0))+(IF((X80&gt;Z80),1,0))</f>
        <v>9</v>
      </c>
      <c r="AJ79" s="68">
        <f>(IF((D78&lt;F78),1,0))+(IF((D79&lt;F79),1,0))+(IF((D80&lt;F80),1,0))+(IF((H78&lt;J78),1,0))+(IF((H79&lt;J79),1,0))+(IF((H80&lt;J80),1,0))+(IF((L78&lt;N78),1,0))+(IF((L79&lt;N79),1,0))+(IF((L80&lt;N80),1,0))+(IF((P78&lt;R78),1,0))+(IF((P79&lt;R79),1,0))+(IF((P80&lt;R80),1,0))+(IF((T78&lt;V78),1,0))+(IF((T79&lt;V79),1,0))+(IF((T80&lt;V80),1,0))+(IF((X78&lt;Z78),1,0))+(IF((X79&lt;Z79),1,0))+(IF((X80&lt;Z80),1,0))</f>
        <v>5</v>
      </c>
      <c r="AK79" s="69">
        <f>AI79-AJ79</f>
        <v>4</v>
      </c>
      <c r="AL79" s="217"/>
      <c r="AM79" s="76"/>
      <c r="AN79" s="83" t="s">
        <v>114</v>
      </c>
      <c r="AO79" s="84" t="s">
        <v>113</v>
      </c>
      <c r="AP79" s="442"/>
      <c r="AQ79" s="442"/>
      <c r="AR79" s="442"/>
      <c r="AS79" s="443"/>
      <c r="AT79" s="193"/>
      <c r="AU79" s="193">
        <v>21</v>
      </c>
      <c r="AV79" s="194">
        <v>21</v>
      </c>
      <c r="AW79" s="191"/>
      <c r="AX79" s="191"/>
      <c r="AY79" s="191"/>
      <c r="AZ79" s="191"/>
      <c r="BA79" s="191"/>
      <c r="BB79" s="191"/>
      <c r="BC79" s="191"/>
      <c r="BD79" s="191"/>
      <c r="BX79" s="98"/>
    </row>
    <row r="80" spans="2:76" ht="8.25" customHeight="1" thickBot="1">
      <c r="B80" s="5"/>
      <c r="C80" s="17"/>
      <c r="D80" s="394"/>
      <c r="E80" s="371"/>
      <c r="F80" s="371"/>
      <c r="G80" s="372"/>
      <c r="H80" s="89">
        <v>21</v>
      </c>
      <c r="I80" s="26" t="str">
        <f>IF(H80="","","-")</f>
        <v>-</v>
      </c>
      <c r="J80" s="86">
        <v>9</v>
      </c>
      <c r="K80" s="328"/>
      <c r="L80" s="89">
        <v>24</v>
      </c>
      <c r="M80" s="26" t="str">
        <f t="shared" si="16"/>
        <v>-</v>
      </c>
      <c r="N80" s="86">
        <v>26</v>
      </c>
      <c r="O80" s="328"/>
      <c r="P80" s="89"/>
      <c r="Q80" s="26">
        <f t="shared" si="17"/>
      </c>
      <c r="R80" s="86"/>
      <c r="S80" s="328"/>
      <c r="T80" s="89">
        <v>21</v>
      </c>
      <c r="U80" s="26" t="str">
        <f t="shared" si="18"/>
        <v>-</v>
      </c>
      <c r="V80" s="86">
        <v>12</v>
      </c>
      <c r="W80" s="410"/>
      <c r="X80" s="89">
        <v>24</v>
      </c>
      <c r="Y80" s="26" t="str">
        <f t="shared" si="19"/>
        <v>-</v>
      </c>
      <c r="Z80" s="86">
        <v>22</v>
      </c>
      <c r="AA80" s="410"/>
      <c r="AB80" s="174">
        <f>AG79</f>
        <v>4</v>
      </c>
      <c r="AC80" s="175" t="s">
        <v>25</v>
      </c>
      <c r="AD80" s="175">
        <f>AH79</f>
        <v>1</v>
      </c>
      <c r="AE80" s="176" t="s">
        <v>20</v>
      </c>
      <c r="AF80" s="99"/>
      <c r="AG80" s="45"/>
      <c r="AH80" s="46"/>
      <c r="AI80" s="67"/>
      <c r="AJ80" s="68"/>
      <c r="AK80" s="48"/>
      <c r="AL80" s="217"/>
      <c r="AM80" s="76"/>
      <c r="AN80" s="65"/>
      <c r="AO80" s="80"/>
      <c r="AP80" s="79"/>
      <c r="AQ80" s="79"/>
      <c r="AR80" s="79"/>
      <c r="AS80" s="79"/>
      <c r="AT80" s="187"/>
      <c r="AU80" s="187"/>
      <c r="AV80" s="195"/>
      <c r="AW80" s="191"/>
      <c r="AX80" s="191"/>
      <c r="AY80" s="191"/>
      <c r="AZ80" s="191"/>
      <c r="BA80" s="191"/>
      <c r="BB80" s="191"/>
      <c r="BC80" s="191"/>
      <c r="BD80" s="191"/>
      <c r="BX80" s="98"/>
    </row>
    <row r="81" spans="2:76" ht="8.25" customHeight="1" thickTop="1">
      <c r="B81" s="2" t="s">
        <v>70</v>
      </c>
      <c r="C81" s="15" t="s">
        <v>71</v>
      </c>
      <c r="D81" s="32">
        <f>IF(J78="","",J78)</f>
        <v>21</v>
      </c>
      <c r="E81" s="29" t="str">
        <f aca="true" t="shared" si="20" ref="E81:E95">IF(D81="","","-")</f>
        <v>-</v>
      </c>
      <c r="F81" s="33">
        <f>IF(H78="","",H78)</f>
        <v>17</v>
      </c>
      <c r="G81" s="330" t="str">
        <f>IF(K78="","",IF(K78="○","×",IF(K78="×","○")))</f>
        <v>×</v>
      </c>
      <c r="H81" s="364"/>
      <c r="I81" s="365"/>
      <c r="J81" s="365"/>
      <c r="K81" s="366"/>
      <c r="L81" s="88">
        <v>16</v>
      </c>
      <c r="M81" s="24" t="str">
        <f t="shared" si="16"/>
        <v>-</v>
      </c>
      <c r="N81" s="85">
        <v>21</v>
      </c>
      <c r="O81" s="327" t="str">
        <f>IF(L81&lt;&gt;"",IF(L81&gt;N81,IF(L82&gt;N82,"○",IF(L83&gt;N83,"○","×")),IF(L82&gt;N82,IF(L83&gt;N83,"○","×"),"×")),"")</f>
        <v>×</v>
      </c>
      <c r="P81" s="92">
        <v>21</v>
      </c>
      <c r="Q81" s="29" t="str">
        <f t="shared" si="17"/>
        <v>-</v>
      </c>
      <c r="R81" s="93">
        <v>18</v>
      </c>
      <c r="S81" s="327" t="str">
        <f>IF(P81&lt;&gt;"",IF(P81&gt;R81,IF(P82&gt;R82,"○",IF(P83&gt;R83,"○","×")),IF(P82&gt;R82,IF(P83&gt;R83,"○","×"),"×")),"")</f>
        <v>○</v>
      </c>
      <c r="T81" s="92">
        <v>11</v>
      </c>
      <c r="U81" s="29" t="str">
        <f t="shared" si="18"/>
        <v>-</v>
      </c>
      <c r="V81" s="93">
        <v>21</v>
      </c>
      <c r="W81" s="408" t="str">
        <f>IF(T81&lt;&gt;"",IF(T81&gt;V81,IF(T82&gt;V82,"○",IF(T83&gt;V83,"○","×")),IF(T82&gt;V82,IF(T83&gt;V83,"○","×"),"×")),"")</f>
        <v>×</v>
      </c>
      <c r="X81" s="92">
        <v>18</v>
      </c>
      <c r="Y81" s="29" t="str">
        <f t="shared" si="19"/>
        <v>-</v>
      </c>
      <c r="Z81" s="93">
        <v>21</v>
      </c>
      <c r="AA81" s="408" t="str">
        <f>IF(X81&lt;&gt;"",IF(X81&gt;Z81,IF(X82&gt;Z82,"○",IF(X83&gt;Z83,"○","×")),IF(X82&gt;Z82,IF(X83&gt;Z83,"○","×"),"×")),"")</f>
        <v>×</v>
      </c>
      <c r="AB81" s="352" t="s">
        <v>177</v>
      </c>
      <c r="AC81" s="353"/>
      <c r="AD81" s="353"/>
      <c r="AE81" s="354"/>
      <c r="AF81" s="99"/>
      <c r="AG81" s="55"/>
      <c r="AH81" s="56"/>
      <c r="AI81" s="70"/>
      <c r="AJ81" s="71"/>
      <c r="AK81" s="57"/>
      <c r="AL81" s="217"/>
      <c r="AM81" s="76"/>
      <c r="AN81" s="81" t="s">
        <v>140</v>
      </c>
      <c r="AO81" s="82" t="s">
        <v>108</v>
      </c>
      <c r="AP81" s="433" t="s">
        <v>1</v>
      </c>
      <c r="AQ81" s="434"/>
      <c r="AR81" s="434"/>
      <c r="AS81" s="435"/>
      <c r="AT81" s="189"/>
      <c r="AU81" s="189">
        <v>11</v>
      </c>
      <c r="AV81" s="190">
        <v>5</v>
      </c>
      <c r="AW81" s="197"/>
      <c r="AX81" s="197"/>
      <c r="AY81" s="206"/>
      <c r="AZ81" s="191"/>
      <c r="BA81" s="191"/>
      <c r="BB81" s="191"/>
      <c r="BC81" s="191"/>
      <c r="BD81" s="191"/>
      <c r="BX81" s="98"/>
    </row>
    <row r="82" spans="2:76" ht="8.25" customHeight="1" thickBot="1">
      <c r="B82" s="2" t="s">
        <v>72</v>
      </c>
      <c r="C82" s="78" t="s">
        <v>71</v>
      </c>
      <c r="D82" s="27">
        <f>IF(J79="","",J79)</f>
        <v>14</v>
      </c>
      <c r="E82" s="24" t="str">
        <f t="shared" si="20"/>
        <v>-</v>
      </c>
      <c r="F82" s="28">
        <f>IF(H79="","",H79)</f>
        <v>21</v>
      </c>
      <c r="G82" s="331" t="str">
        <f>IF(I79="","",I79)</f>
        <v>-</v>
      </c>
      <c r="H82" s="367"/>
      <c r="I82" s="368"/>
      <c r="J82" s="368"/>
      <c r="K82" s="369"/>
      <c r="L82" s="88">
        <v>13</v>
      </c>
      <c r="M82" s="24" t="str">
        <f t="shared" si="16"/>
        <v>-</v>
      </c>
      <c r="N82" s="85">
        <v>21</v>
      </c>
      <c r="O82" s="312"/>
      <c r="P82" s="88">
        <v>21</v>
      </c>
      <c r="Q82" s="24" t="str">
        <f t="shared" si="17"/>
        <v>-</v>
      </c>
      <c r="R82" s="85">
        <v>19</v>
      </c>
      <c r="S82" s="312"/>
      <c r="T82" s="88">
        <v>22</v>
      </c>
      <c r="U82" s="24" t="str">
        <f t="shared" si="18"/>
        <v>-</v>
      </c>
      <c r="V82" s="85">
        <v>24</v>
      </c>
      <c r="W82" s="409"/>
      <c r="X82" s="88">
        <v>12</v>
      </c>
      <c r="Y82" s="24" t="str">
        <f t="shared" si="19"/>
        <v>-</v>
      </c>
      <c r="Z82" s="85">
        <v>21</v>
      </c>
      <c r="AA82" s="409"/>
      <c r="AB82" s="355"/>
      <c r="AC82" s="356"/>
      <c r="AD82" s="356"/>
      <c r="AE82" s="357"/>
      <c r="AF82" s="101"/>
      <c r="AG82" s="45">
        <f>COUNTIF(D81:AA83,"○")</f>
        <v>1</v>
      </c>
      <c r="AH82" s="46">
        <f>COUNTIF(D81:AA83,"×")</f>
        <v>4</v>
      </c>
      <c r="AI82" s="67">
        <f>(IF((D81&gt;F81),1,0))+(IF((D82&gt;F82),1,0))+(IF((D83&gt;F83),1,0))+(IF((H81&gt;J81),1,0))+(IF((H82&gt;J82),1,0))+(IF((H83&gt;J83),1,0))+(IF((L81&gt;N81),1,0))+(IF((L82&gt;N82),1,0))+(IF((L83&gt;N83),1,0))+(IF((P81&gt;R81),1,0))+(IF((P82&gt;R82),1,0))+(IF((P83&gt;R83),1,0))+(IF((T81&gt;V81),1,0))+(IF((T82&gt;V82),1,0))+(IF((T83&gt;V83),1,0))+(IF((X81&gt;Z81),1,0))+(IF((X82&gt;Z82),1,0))+(IF((X83&gt;Z83),1,0))</f>
        <v>3</v>
      </c>
      <c r="AJ82" s="68">
        <f>(IF((D81&lt;F81),1,0))+(IF((D82&lt;F82),1,0))+(IF((D83&lt;F83),1,0))+(IF((H81&lt;J81),1,0))+(IF((H82&lt;J82),1,0))+(IF((H83&lt;J83),1,0))+(IF((L81&lt;N81),1,0))+(IF((L82&lt;N82),1,0))+(IF((L83&lt;N83),1,0))+(IF((P81&lt;R81),1,0))+(IF((P82&lt;R82),1,0))+(IF((P83&lt;R83),1,0))+(IF((T81&lt;V81),1,0))+(IF((T82&lt;V82),1,0))+(IF((T83&lt;V83),1,0))+(IF((X81&lt;Z81),1,0))+(IF((X82&lt;Z82),1,0))+(IF((X83&lt;Z83),1,0))</f>
        <v>8</v>
      </c>
      <c r="AK82" s="69">
        <f>AI82-AJ82</f>
        <v>-5</v>
      </c>
      <c r="AL82" s="217"/>
      <c r="AM82" s="76"/>
      <c r="AN82" s="83" t="s">
        <v>141</v>
      </c>
      <c r="AO82" s="84" t="s">
        <v>108</v>
      </c>
      <c r="AP82" s="436"/>
      <c r="AQ82" s="437"/>
      <c r="AR82" s="437"/>
      <c r="AS82" s="438"/>
      <c r="AT82" s="191"/>
      <c r="AU82" s="191"/>
      <c r="AV82" s="191"/>
      <c r="AW82" s="199"/>
      <c r="AX82" s="199">
        <v>21</v>
      </c>
      <c r="AY82" s="207">
        <v>21</v>
      </c>
      <c r="AZ82" s="191"/>
      <c r="BA82" s="191"/>
      <c r="BB82" s="191"/>
      <c r="BC82" s="191"/>
      <c r="BD82" s="191"/>
      <c r="BX82" s="98"/>
    </row>
    <row r="83" spans="2:76" ht="8.25" customHeight="1" thickTop="1">
      <c r="B83" s="5"/>
      <c r="C83" s="17"/>
      <c r="D83" s="30">
        <f>IF(J80="","",J80)</f>
        <v>9</v>
      </c>
      <c r="E83" s="24" t="str">
        <f t="shared" si="20"/>
        <v>-</v>
      </c>
      <c r="F83" s="31">
        <f>IF(H80="","",H80)</f>
        <v>21</v>
      </c>
      <c r="G83" s="332" t="str">
        <f>IF(I80="","",I80)</f>
        <v>-</v>
      </c>
      <c r="H83" s="370"/>
      <c r="I83" s="371"/>
      <c r="J83" s="371"/>
      <c r="K83" s="372"/>
      <c r="L83" s="89"/>
      <c r="M83" s="24">
        <f t="shared" si="16"/>
      </c>
      <c r="N83" s="86"/>
      <c r="O83" s="328"/>
      <c r="P83" s="89"/>
      <c r="Q83" s="26">
        <f t="shared" si="17"/>
      </c>
      <c r="R83" s="86"/>
      <c r="S83" s="328"/>
      <c r="T83" s="89"/>
      <c r="U83" s="26">
        <f t="shared" si="18"/>
      </c>
      <c r="V83" s="86"/>
      <c r="W83" s="409"/>
      <c r="X83" s="89"/>
      <c r="Y83" s="26">
        <f t="shared" si="19"/>
      </c>
      <c r="Z83" s="86"/>
      <c r="AA83" s="409"/>
      <c r="AB83" s="18">
        <f>AG82</f>
        <v>1</v>
      </c>
      <c r="AC83" s="19" t="s">
        <v>25</v>
      </c>
      <c r="AD83" s="19">
        <f>AH82</f>
        <v>4</v>
      </c>
      <c r="AE83" s="20" t="s">
        <v>20</v>
      </c>
      <c r="AF83" s="99"/>
      <c r="AG83" s="58"/>
      <c r="AH83" s="59"/>
      <c r="AI83" s="72"/>
      <c r="AJ83" s="73"/>
      <c r="AK83" s="63"/>
      <c r="AL83" s="217"/>
      <c r="AM83" s="76"/>
      <c r="AN83" s="65"/>
      <c r="AO83" s="80"/>
      <c r="AP83" s="79"/>
      <c r="AQ83" s="79"/>
      <c r="AR83" s="79"/>
      <c r="AS83" s="79"/>
      <c r="AT83" s="191"/>
      <c r="AU83" s="191"/>
      <c r="AV83" s="191"/>
      <c r="AW83" s="187"/>
      <c r="AX83" s="187"/>
      <c r="AY83" s="188"/>
      <c r="AZ83" s="196"/>
      <c r="BA83" s="208"/>
      <c r="BB83" s="191"/>
      <c r="BC83" s="191"/>
      <c r="BD83" s="191"/>
      <c r="BX83" s="98"/>
    </row>
    <row r="84" spans="2:76" ht="8.25" customHeight="1" thickBot="1">
      <c r="B84" s="10" t="s">
        <v>73</v>
      </c>
      <c r="C84" s="78" t="s">
        <v>74</v>
      </c>
      <c r="D84" s="27">
        <f>IF(N78="","",N78)</f>
        <v>21</v>
      </c>
      <c r="E84" s="29" t="str">
        <f t="shared" si="20"/>
        <v>-</v>
      </c>
      <c r="F84" s="28">
        <f>IF(L78="","",L78)</f>
        <v>13</v>
      </c>
      <c r="G84" s="330" t="str">
        <f>IF(O78="","",IF(O78="○","×",IF(O78="×","○")))</f>
        <v>○</v>
      </c>
      <c r="H84" s="4">
        <f>IF(N81="","",N81)</f>
        <v>21</v>
      </c>
      <c r="I84" s="24" t="str">
        <f aca="true" t="shared" si="21" ref="I84:I95">IF(H84="","","-")</f>
        <v>-</v>
      </c>
      <c r="J84" s="28">
        <f>IF(L81="","",L81)</f>
        <v>16</v>
      </c>
      <c r="K84" s="330" t="str">
        <f>IF(O81="","",IF(O81="○","×",IF(O81="×","○")))</f>
        <v>○</v>
      </c>
      <c r="L84" s="364"/>
      <c r="M84" s="365"/>
      <c r="N84" s="365"/>
      <c r="O84" s="366"/>
      <c r="P84" s="88">
        <v>21</v>
      </c>
      <c r="Q84" s="24" t="str">
        <f t="shared" si="17"/>
        <v>-</v>
      </c>
      <c r="R84" s="85">
        <v>14</v>
      </c>
      <c r="S84" s="312" t="str">
        <f>IF(P84&lt;&gt;"",IF(P84&gt;R84,IF(P85&gt;R85,"○",IF(P86&gt;R86,"○","×")),IF(P85&gt;R85,IF(P86&gt;R86,"○","×"),"×")),"")</f>
        <v>○</v>
      </c>
      <c r="T84" s="88">
        <v>21</v>
      </c>
      <c r="U84" s="24" t="str">
        <f t="shared" si="18"/>
        <v>-</v>
      </c>
      <c r="V84" s="85">
        <v>15</v>
      </c>
      <c r="W84" s="408" t="str">
        <f>IF(T84&lt;&gt;"",IF(T84&gt;V84,IF(T85&gt;V85,"○",IF(T86&gt;V86,"○","×")),IF(T85&gt;V85,IF(T86&gt;V86,"○","×"),"×")),"")</f>
        <v>○</v>
      </c>
      <c r="X84" s="88">
        <v>21</v>
      </c>
      <c r="Y84" s="24" t="str">
        <f t="shared" si="19"/>
        <v>-</v>
      </c>
      <c r="Z84" s="85">
        <v>17</v>
      </c>
      <c r="AA84" s="408" t="str">
        <f>IF(X84&lt;&gt;"",IF(X84&gt;Z84,IF(X85&gt;Z85,"○",IF(X86&gt;Z86,"○","×")),IF(X85&gt;Z85,IF(X86&gt;Z86,"○","×"),"×")),"")</f>
        <v>×</v>
      </c>
      <c r="AB84" s="352" t="s">
        <v>6</v>
      </c>
      <c r="AC84" s="353"/>
      <c r="AD84" s="353"/>
      <c r="AE84" s="354"/>
      <c r="AF84" s="99"/>
      <c r="AG84" s="45"/>
      <c r="AH84" s="46"/>
      <c r="AI84" s="67"/>
      <c r="AJ84" s="68"/>
      <c r="AK84" s="48"/>
      <c r="AL84" s="217"/>
      <c r="AM84" s="76"/>
      <c r="AN84" s="81" t="s">
        <v>123</v>
      </c>
      <c r="AO84" s="82" t="s">
        <v>108</v>
      </c>
      <c r="AP84" s="433" t="s">
        <v>49</v>
      </c>
      <c r="AQ84" s="434"/>
      <c r="AR84" s="434"/>
      <c r="AS84" s="435"/>
      <c r="AT84" s="191"/>
      <c r="AU84" s="191"/>
      <c r="AV84" s="191"/>
      <c r="AW84" s="199"/>
      <c r="AX84" s="199">
        <v>12</v>
      </c>
      <c r="AY84" s="203">
        <v>16</v>
      </c>
      <c r="AZ84" s="187"/>
      <c r="BA84" s="188"/>
      <c r="BB84" s="191"/>
      <c r="BC84" s="191"/>
      <c r="BD84" s="191"/>
      <c r="BX84" s="98"/>
    </row>
    <row r="85" spans="2:76" ht="8.25" customHeight="1" thickBot="1" thickTop="1">
      <c r="B85" s="10" t="s">
        <v>75</v>
      </c>
      <c r="C85" s="78" t="s">
        <v>200</v>
      </c>
      <c r="D85" s="27">
        <f>IF(N79="","",N79)</f>
        <v>14</v>
      </c>
      <c r="E85" s="24" t="str">
        <f t="shared" si="20"/>
        <v>-</v>
      </c>
      <c r="F85" s="28">
        <f>IF(L79="","",L79)</f>
        <v>21</v>
      </c>
      <c r="G85" s="331">
        <f>IF(I82="","",I82)</f>
      </c>
      <c r="H85" s="4">
        <f>IF(N82="","",N82)</f>
        <v>21</v>
      </c>
      <c r="I85" s="24" t="str">
        <f t="shared" si="21"/>
        <v>-</v>
      </c>
      <c r="J85" s="28">
        <f>IF(L82="","",L82)</f>
        <v>13</v>
      </c>
      <c r="K85" s="331" t="str">
        <f>IF(M82="","",M82)</f>
        <v>-</v>
      </c>
      <c r="L85" s="367"/>
      <c r="M85" s="368"/>
      <c r="N85" s="368"/>
      <c r="O85" s="369"/>
      <c r="P85" s="88">
        <v>23</v>
      </c>
      <c r="Q85" s="24" t="str">
        <f t="shared" si="17"/>
        <v>-</v>
      </c>
      <c r="R85" s="85">
        <v>21</v>
      </c>
      <c r="S85" s="312"/>
      <c r="T85" s="88">
        <v>21</v>
      </c>
      <c r="U85" s="24" t="str">
        <f t="shared" si="18"/>
        <v>-</v>
      </c>
      <c r="V85" s="85">
        <v>16</v>
      </c>
      <c r="W85" s="409"/>
      <c r="X85" s="88">
        <v>13</v>
      </c>
      <c r="Y85" s="24" t="str">
        <f t="shared" si="19"/>
        <v>-</v>
      </c>
      <c r="Z85" s="85">
        <v>21</v>
      </c>
      <c r="AA85" s="409"/>
      <c r="AB85" s="355"/>
      <c r="AC85" s="356"/>
      <c r="AD85" s="356"/>
      <c r="AE85" s="357"/>
      <c r="AF85" s="101"/>
      <c r="AG85" s="45">
        <f>COUNTIF(D84:AA86,"○")</f>
        <v>4</v>
      </c>
      <c r="AH85" s="46">
        <f>COUNTIF(D84:AA86,"×")</f>
        <v>1</v>
      </c>
      <c r="AI85" s="67">
        <f>(IF((D84&gt;F84),1,0))+(IF((D85&gt;F85),1,0))+(IF((D86&gt;F86),1,0))+(IF((H84&gt;J84),1,0))+(IF((H85&gt;J85),1,0))+(IF((H86&gt;J86),1,0))+(IF((L84&gt;N84),1,0))+(IF((L85&gt;N85),1,0))+(IF((L86&gt;N86),1,0))+(IF((P84&gt;R84),1,0))+(IF((P85&gt;R85),1,0))+(IF((P86&gt;R86),1,0))+(IF((T84&gt;V84),1,0))+(IF((T85&gt;V85),1,0))+(IF((T86&gt;V86),1,0))+(IF((X84&gt;Z84),1,0))+(IF((X85&gt;Z85),1,0))+(IF((X86&gt;Z86),1,0))</f>
        <v>9</v>
      </c>
      <c r="AJ85" s="68">
        <f>(IF((D84&lt;F84),1,0))+(IF((D85&lt;F85),1,0))+(IF((D86&lt;F86),1,0))+(IF((H84&lt;J84),1,0))+(IF((H85&lt;J85),1,0))+(IF((H86&lt;J86),1,0))+(IF((L84&lt;N84),1,0))+(IF((L85&lt;N85),1,0))+(IF((L86&lt;N86),1,0))+(IF((P84&lt;R84),1,0))+(IF((P85&lt;R85),1,0))+(IF((P86&lt;R86),1,0))+(IF((T84&lt;V84),1,0))+(IF((T85&lt;V85),1,0))+(IF((T86&lt;V86),1,0))+(IF((X84&lt;Z84),1,0))+(IF((X85&lt;Z85),1,0))+(IF((X86&lt;Z86),1,0))</f>
        <v>3</v>
      </c>
      <c r="AK85" s="69">
        <f>AI85-AJ85</f>
        <v>6</v>
      </c>
      <c r="AL85" s="217"/>
      <c r="AM85" s="76"/>
      <c r="AN85" s="83" t="s">
        <v>124</v>
      </c>
      <c r="AO85" s="84" t="s">
        <v>108</v>
      </c>
      <c r="AP85" s="436"/>
      <c r="AQ85" s="437"/>
      <c r="AR85" s="437"/>
      <c r="AS85" s="438"/>
      <c r="AT85" s="192"/>
      <c r="AU85" s="193">
        <v>21</v>
      </c>
      <c r="AV85" s="194">
        <v>21</v>
      </c>
      <c r="AW85" s="200"/>
      <c r="AX85" s="201"/>
      <c r="AY85" s="204"/>
      <c r="AZ85" s="187"/>
      <c r="BA85" s="188"/>
      <c r="BB85" s="191"/>
      <c r="BC85" s="191"/>
      <c r="BD85" s="191"/>
      <c r="BX85" s="98"/>
    </row>
    <row r="86" spans="2:76" ht="8.25" customHeight="1" thickTop="1">
      <c r="B86" s="5"/>
      <c r="C86" s="17"/>
      <c r="D86" s="27">
        <f>IF(N80="","",N80)</f>
        <v>26</v>
      </c>
      <c r="E86" s="24" t="str">
        <f t="shared" si="20"/>
        <v>-</v>
      </c>
      <c r="F86" s="28">
        <f>IF(L80="","",L80)</f>
        <v>24</v>
      </c>
      <c r="G86" s="331">
        <f>IF(I83="","",I83)</f>
      </c>
      <c r="H86" s="4">
        <f>IF(N83="","",N83)</f>
      </c>
      <c r="I86" s="24">
        <f t="shared" si="21"/>
      </c>
      <c r="J86" s="28">
        <f>IF(L83="","",L83)</f>
      </c>
      <c r="K86" s="331">
        <f>IF(M83="","",M83)</f>
      </c>
      <c r="L86" s="367"/>
      <c r="M86" s="368"/>
      <c r="N86" s="368"/>
      <c r="O86" s="369"/>
      <c r="P86" s="88"/>
      <c r="Q86" s="24">
        <f t="shared" si="17"/>
      </c>
      <c r="R86" s="85"/>
      <c r="S86" s="328"/>
      <c r="T86" s="88"/>
      <c r="U86" s="24">
        <f t="shared" si="18"/>
      </c>
      <c r="V86" s="85"/>
      <c r="W86" s="410"/>
      <c r="X86" s="88">
        <v>20</v>
      </c>
      <c r="Y86" s="24" t="str">
        <f t="shared" si="19"/>
        <v>-</v>
      </c>
      <c r="Z86" s="85">
        <v>22</v>
      </c>
      <c r="AA86" s="410"/>
      <c r="AB86" s="18">
        <f>AG85</f>
        <v>4</v>
      </c>
      <c r="AC86" s="19" t="s">
        <v>25</v>
      </c>
      <c r="AD86" s="19">
        <f>AH85</f>
        <v>1</v>
      </c>
      <c r="AE86" s="20" t="s">
        <v>20</v>
      </c>
      <c r="AF86" s="99"/>
      <c r="AG86" s="45"/>
      <c r="AH86" s="46"/>
      <c r="AI86" s="67"/>
      <c r="AJ86" s="68"/>
      <c r="AK86" s="48"/>
      <c r="AL86" s="217"/>
      <c r="AM86" s="76"/>
      <c r="AN86" s="65"/>
      <c r="AO86" s="80"/>
      <c r="AP86" s="79"/>
      <c r="AQ86" s="79"/>
      <c r="AR86" s="79"/>
      <c r="AS86" s="79"/>
      <c r="AT86" s="187"/>
      <c r="AU86" s="187"/>
      <c r="AV86" s="188"/>
      <c r="AW86" s="191"/>
      <c r="AX86" s="191"/>
      <c r="AY86" s="191"/>
      <c r="AZ86" s="187"/>
      <c r="BA86" s="188"/>
      <c r="BB86" s="191"/>
      <c r="BC86" s="191"/>
      <c r="BD86" s="191"/>
      <c r="BX86" s="98"/>
    </row>
    <row r="87" spans="2:76" ht="8.25" customHeight="1">
      <c r="B87" s="2" t="s">
        <v>29</v>
      </c>
      <c r="C87" s="15" t="s">
        <v>12</v>
      </c>
      <c r="D87" s="32">
        <f>IF(R78="","",R78)</f>
        <v>15</v>
      </c>
      <c r="E87" s="29" t="str">
        <f t="shared" si="20"/>
        <v>-</v>
      </c>
      <c r="F87" s="33">
        <f>IF(P78="","",P78)</f>
        <v>21</v>
      </c>
      <c r="G87" s="330" t="str">
        <f>IF(S78="","",IF(S78="○","×",IF(S78="×","○")))</f>
        <v>×</v>
      </c>
      <c r="H87" s="16">
        <f>IF(R81="","",R81)</f>
        <v>18</v>
      </c>
      <c r="I87" s="29" t="str">
        <f t="shared" si="21"/>
        <v>-</v>
      </c>
      <c r="J87" s="33">
        <f>IF(P81="","",P81)</f>
        <v>21</v>
      </c>
      <c r="K87" s="330" t="str">
        <f>IF(S81="","",IF(S81="○","×",IF(S81="×","○")))</f>
        <v>×</v>
      </c>
      <c r="L87" s="33">
        <f>IF(R84="","",R84)</f>
        <v>14</v>
      </c>
      <c r="M87" s="29" t="str">
        <f aca="true" t="shared" si="22" ref="M87:M95">IF(L87="","","-")</f>
        <v>-</v>
      </c>
      <c r="N87" s="33">
        <f>IF(P84="","",P84)</f>
        <v>21</v>
      </c>
      <c r="O87" s="330" t="str">
        <f>IF(S84="","",IF(S84="○","×",IF(S84="×","○")))</f>
        <v>×</v>
      </c>
      <c r="P87" s="364"/>
      <c r="Q87" s="365"/>
      <c r="R87" s="365"/>
      <c r="S87" s="366"/>
      <c r="T87" s="92">
        <v>18</v>
      </c>
      <c r="U87" s="29" t="str">
        <f t="shared" si="18"/>
        <v>-</v>
      </c>
      <c r="V87" s="93">
        <v>21</v>
      </c>
      <c r="W87" s="409" t="str">
        <f>IF(T87&lt;&gt;"",IF(T87&gt;V87,IF(T88&gt;V88,"○",IF(T89&gt;V89,"○","×")),IF(T88&gt;V88,IF(T89&gt;V89,"○","×"),"×")),"")</f>
        <v>×</v>
      </c>
      <c r="X87" s="92">
        <v>14</v>
      </c>
      <c r="Y87" s="29" t="str">
        <f t="shared" si="19"/>
        <v>-</v>
      </c>
      <c r="Z87" s="93">
        <v>21</v>
      </c>
      <c r="AA87" s="409" t="str">
        <f>IF(X87&lt;&gt;"",IF(X87&gt;Z87,IF(X88&gt;Z88,"○",IF(X89&gt;Z89,"○","×")),IF(X88&gt;Z88,IF(X89&gt;Z89,"○","×"),"×")),"")</f>
        <v>×</v>
      </c>
      <c r="AB87" s="352" t="s">
        <v>176</v>
      </c>
      <c r="AC87" s="353"/>
      <c r="AD87" s="353"/>
      <c r="AE87" s="354"/>
      <c r="AF87" s="103"/>
      <c r="AG87" s="55"/>
      <c r="AH87" s="56"/>
      <c r="AI87" s="70"/>
      <c r="AJ87" s="71"/>
      <c r="AK87" s="57"/>
      <c r="AL87" s="217"/>
      <c r="AM87" s="76"/>
      <c r="AN87" s="81" t="s">
        <v>129</v>
      </c>
      <c r="AO87" s="82" t="s">
        <v>108</v>
      </c>
      <c r="AP87" s="433" t="s">
        <v>239</v>
      </c>
      <c r="AQ87" s="434"/>
      <c r="AR87" s="434"/>
      <c r="AS87" s="435"/>
      <c r="AT87" s="189"/>
      <c r="AU87" s="189">
        <v>15</v>
      </c>
      <c r="AV87" s="190">
        <v>11</v>
      </c>
      <c r="AW87" s="191"/>
      <c r="AX87" s="191"/>
      <c r="AY87" s="191"/>
      <c r="AZ87" s="187"/>
      <c r="BA87" s="188"/>
      <c r="BB87" s="9"/>
      <c r="BC87" s="1"/>
      <c r="BD87" s="205"/>
      <c r="BE87" s="65" t="s">
        <v>23</v>
      </c>
      <c r="BF87" s="65"/>
      <c r="BG87" s="38"/>
      <c r="BH87" s="38"/>
      <c r="BI87" s="38"/>
      <c r="BJ87" s="39"/>
      <c r="BK87" s="39"/>
      <c r="BL87" s="39"/>
      <c r="BM87" s="39"/>
      <c r="BN87" s="39"/>
      <c r="BX87" s="98"/>
    </row>
    <row r="88" spans="2:76" ht="8.25" customHeight="1" thickBot="1">
      <c r="B88" s="2" t="s">
        <v>30</v>
      </c>
      <c r="C88" s="78" t="s">
        <v>12</v>
      </c>
      <c r="D88" s="27">
        <f>IF(R79="","",R79)</f>
        <v>9</v>
      </c>
      <c r="E88" s="24" t="str">
        <f t="shared" si="20"/>
        <v>-</v>
      </c>
      <c r="F88" s="28">
        <f>IF(P79="","",P79)</f>
        <v>21</v>
      </c>
      <c r="G88" s="331" t="str">
        <f>IF(I85="","",I85)</f>
        <v>-</v>
      </c>
      <c r="H88" s="4">
        <f>IF(R82="","",R82)</f>
        <v>19</v>
      </c>
      <c r="I88" s="24" t="str">
        <f t="shared" si="21"/>
        <v>-</v>
      </c>
      <c r="J88" s="28">
        <f>IF(P82="","",P82)</f>
        <v>21</v>
      </c>
      <c r="K88" s="331">
        <f>IF(M85="","",M85)</f>
      </c>
      <c r="L88" s="28">
        <f>IF(R85="","",R85)</f>
        <v>21</v>
      </c>
      <c r="M88" s="24" t="str">
        <f t="shared" si="22"/>
        <v>-</v>
      </c>
      <c r="N88" s="28">
        <f>IF(P85="","",P85)</f>
        <v>23</v>
      </c>
      <c r="O88" s="331" t="str">
        <f>IF(Q85="","",Q85)</f>
        <v>-</v>
      </c>
      <c r="P88" s="367"/>
      <c r="Q88" s="368"/>
      <c r="R88" s="368"/>
      <c r="S88" s="369"/>
      <c r="T88" s="88">
        <v>21</v>
      </c>
      <c r="U88" s="24" t="str">
        <f t="shared" si="18"/>
        <v>-</v>
      </c>
      <c r="V88" s="85">
        <v>15</v>
      </c>
      <c r="W88" s="409"/>
      <c r="X88" s="88">
        <v>21</v>
      </c>
      <c r="Y88" s="24" t="str">
        <f t="shared" si="19"/>
        <v>-</v>
      </c>
      <c r="Z88" s="85">
        <v>14</v>
      </c>
      <c r="AA88" s="409"/>
      <c r="AB88" s="355"/>
      <c r="AC88" s="356"/>
      <c r="AD88" s="356"/>
      <c r="AE88" s="357"/>
      <c r="AF88" s="103"/>
      <c r="AG88" s="45">
        <f>COUNTIF(D87:AA89,"○")</f>
        <v>0</v>
      </c>
      <c r="AH88" s="46">
        <f>COUNTIF(D87:AA89,"×")</f>
        <v>5</v>
      </c>
      <c r="AI88" s="67">
        <f>(IF((D87&gt;F87),1,0))+(IF((D88&gt;F88),1,0))+(IF((D89&gt;F89),1,0))+(IF((H87&gt;J87),1,0))+(IF((H88&gt;J88),1,0))+(IF((H89&gt;J89),1,0))+(IF((L87&gt;N87),1,0))+(IF((L88&gt;N88),1,0))+(IF((L89&gt;N89),1,0))+(IF((P87&gt;R87),1,0))+(IF((P88&gt;R88),1,0))+(IF((P89&gt;R89),1,0))+(IF((T87&gt;V87),1,0))+(IF((T88&gt;V88),1,0))+(IF((T89&gt;V89),1,0))+(IF((X87&gt;Z87),1,0))+(IF((X88&gt;Z88),1,0))+(IF((X89&gt;Z89),1,0))</f>
        <v>2</v>
      </c>
      <c r="AJ88" s="68">
        <f>(IF((D87&lt;F87),1,0))+(IF((D88&lt;F88),1,0))+(IF((D89&lt;F89),1,0))+(IF((H87&lt;J87),1,0))+(IF((H88&lt;J88),1,0))+(IF((H89&lt;J89),1,0))+(IF((L87&lt;N87),1,0))+(IF((L88&lt;N88),1,0))+(IF((L89&lt;N89),1,0))+(IF((P87&lt;R87),1,0))+(IF((P88&lt;R88),1,0))+(IF((P89&lt;R89),1,0))+(IF((T87&lt;V87),1,0))+(IF((T88&lt;V88),1,0))+(IF((T89&lt;V89),1,0))+(IF((X87&lt;Z87),1,0))+(IF((X88&lt;Z88),1,0))+(IF((X89&lt;Z89),1,0))</f>
        <v>10</v>
      </c>
      <c r="AK88" s="69">
        <f>AI88-AJ88</f>
        <v>-8</v>
      </c>
      <c r="AL88" s="217"/>
      <c r="AM88" s="76"/>
      <c r="AN88" s="83" t="s">
        <v>130</v>
      </c>
      <c r="AO88" s="84" t="s">
        <v>108</v>
      </c>
      <c r="AP88" s="436"/>
      <c r="AQ88" s="437"/>
      <c r="AR88" s="437"/>
      <c r="AS88" s="438"/>
      <c r="AT88" s="191"/>
      <c r="AU88" s="191"/>
      <c r="AV88" s="191"/>
      <c r="AW88" s="191"/>
      <c r="AX88" s="191"/>
      <c r="AY88" s="191"/>
      <c r="AZ88" s="187"/>
      <c r="BA88" s="188"/>
      <c r="BB88" s="96"/>
      <c r="BC88" s="94"/>
      <c r="BD88" s="94"/>
      <c r="BE88" s="339" t="s">
        <v>241</v>
      </c>
      <c r="BF88" s="340"/>
      <c r="BG88" s="340"/>
      <c r="BH88" s="340"/>
      <c r="BI88" s="340"/>
      <c r="BJ88" s="341" t="s">
        <v>242</v>
      </c>
      <c r="BK88" s="341"/>
      <c r="BL88" s="341"/>
      <c r="BM88" s="341"/>
      <c r="BN88" s="342"/>
      <c r="BX88" s="98"/>
    </row>
    <row r="89" spans="2:76" ht="8.25" customHeight="1" thickTop="1">
      <c r="B89" s="10"/>
      <c r="C89" s="6"/>
      <c r="D89" s="27">
        <f>IF(R80="","",R80)</f>
      </c>
      <c r="E89" s="24">
        <f t="shared" si="20"/>
      </c>
      <c r="F89" s="28">
        <f>IF(P80="","",P80)</f>
      </c>
      <c r="G89" s="331">
        <f>IF(I86="","",I86)</f>
      </c>
      <c r="H89" s="4">
        <f>IF(R83="","",R83)</f>
      </c>
      <c r="I89" s="24">
        <f t="shared" si="21"/>
      </c>
      <c r="J89" s="28">
        <f>IF(P83="","",P83)</f>
      </c>
      <c r="K89" s="331">
        <f>IF(M86="","",M86)</f>
      </c>
      <c r="L89" s="28">
        <f>IF(R86="","",R86)</f>
      </c>
      <c r="M89" s="24">
        <f t="shared" si="22"/>
      </c>
      <c r="N89" s="28">
        <f>IF(P86="","",P86)</f>
      </c>
      <c r="O89" s="331">
        <f>IF(Q86="","",Q86)</f>
      </c>
      <c r="P89" s="367"/>
      <c r="Q89" s="368"/>
      <c r="R89" s="368"/>
      <c r="S89" s="369"/>
      <c r="T89" s="88">
        <v>16</v>
      </c>
      <c r="U89" s="24" t="str">
        <f t="shared" si="18"/>
        <v>-</v>
      </c>
      <c r="V89" s="85">
        <v>21</v>
      </c>
      <c r="W89" s="409"/>
      <c r="X89" s="88">
        <v>13</v>
      </c>
      <c r="Y89" s="24" t="str">
        <f t="shared" si="19"/>
        <v>-</v>
      </c>
      <c r="Z89" s="85">
        <v>21</v>
      </c>
      <c r="AA89" s="409"/>
      <c r="AB89" s="18">
        <f>AG88</f>
        <v>0</v>
      </c>
      <c r="AC89" s="19" t="s">
        <v>25</v>
      </c>
      <c r="AD89" s="19">
        <f>AH88</f>
        <v>5</v>
      </c>
      <c r="AE89" s="20" t="s">
        <v>20</v>
      </c>
      <c r="AF89" s="103"/>
      <c r="AG89" s="58"/>
      <c r="AH89" s="59"/>
      <c r="AI89" s="72"/>
      <c r="AJ89" s="73"/>
      <c r="AK89" s="63"/>
      <c r="AL89" s="217"/>
      <c r="AM89" s="76"/>
      <c r="AN89" s="65"/>
      <c r="AO89" s="80"/>
      <c r="AP89" s="79"/>
      <c r="AQ89" s="79"/>
      <c r="AR89" s="79"/>
      <c r="AS89" s="79"/>
      <c r="AT89" s="191"/>
      <c r="AU89" s="191"/>
      <c r="AV89" s="191"/>
      <c r="AW89" s="191"/>
      <c r="AX89" s="191"/>
      <c r="AY89" s="191"/>
      <c r="AZ89" s="187"/>
      <c r="BA89" s="187"/>
      <c r="BB89" s="209"/>
      <c r="BC89" s="97"/>
      <c r="BD89" s="97"/>
      <c r="BE89" s="343" t="s">
        <v>243</v>
      </c>
      <c r="BF89" s="344"/>
      <c r="BG89" s="344"/>
      <c r="BH89" s="344"/>
      <c r="BI89" s="344"/>
      <c r="BJ89" s="345" t="s">
        <v>242</v>
      </c>
      <c r="BK89" s="345"/>
      <c r="BL89" s="345"/>
      <c r="BM89" s="345"/>
      <c r="BN89" s="346"/>
      <c r="BX89" s="98"/>
    </row>
    <row r="90" spans="2:76" ht="8.25" customHeight="1" thickBot="1">
      <c r="B90" s="12" t="s">
        <v>194</v>
      </c>
      <c r="C90" s="183" t="s">
        <v>74</v>
      </c>
      <c r="D90" s="32">
        <f>IF(V78="","",V78)</f>
        <v>21</v>
      </c>
      <c r="E90" s="29" t="str">
        <f t="shared" si="20"/>
        <v>-</v>
      </c>
      <c r="F90" s="33">
        <f>IF(T78="","",T78)</f>
        <v>10</v>
      </c>
      <c r="G90" s="411" t="str">
        <f>IF(W78="","",IF(W78="○","×",IF(W78="×","○")))</f>
        <v>×</v>
      </c>
      <c r="H90" s="16">
        <f>IF(V81="","",V81)</f>
        <v>21</v>
      </c>
      <c r="I90" s="29" t="str">
        <f t="shared" si="21"/>
        <v>-</v>
      </c>
      <c r="J90" s="33">
        <f>IF(T81="","",T81)</f>
        <v>11</v>
      </c>
      <c r="K90" s="411" t="str">
        <f>IF(W81="","",IF(W81="○","×",IF(W81="×","○")))</f>
        <v>○</v>
      </c>
      <c r="L90" s="33">
        <f>IF(V84="","",V84)</f>
        <v>15</v>
      </c>
      <c r="M90" s="29" t="str">
        <f t="shared" si="22"/>
        <v>-</v>
      </c>
      <c r="N90" s="33">
        <f>IF(T84="","",T84)</f>
        <v>21</v>
      </c>
      <c r="O90" s="411" t="str">
        <f>IF(W84="","",IF(W84="○","×",IF(W84="×","○")))</f>
        <v>×</v>
      </c>
      <c r="P90" s="16">
        <f>IF(V87="","",V87)</f>
        <v>21</v>
      </c>
      <c r="Q90" s="33" t="str">
        <f aca="true" t="shared" si="23" ref="Q90:Q95">IF(P90="","","-")</f>
        <v>-</v>
      </c>
      <c r="R90" s="33">
        <f>IF(T87="","",T87)</f>
        <v>18</v>
      </c>
      <c r="S90" s="411" t="str">
        <f>IF(W87="","",IF(W87="○","×",IF(W87="×","○")))</f>
        <v>○</v>
      </c>
      <c r="T90" s="364"/>
      <c r="U90" s="365"/>
      <c r="V90" s="365"/>
      <c r="W90" s="366"/>
      <c r="X90" s="92">
        <v>12</v>
      </c>
      <c r="Y90" s="29" t="str">
        <f t="shared" si="19"/>
        <v>-</v>
      </c>
      <c r="Z90" s="93">
        <v>21</v>
      </c>
      <c r="AA90" s="333" t="str">
        <f>IF(X90&lt;&gt;"",IF(X90&gt;Z90,IF(X91&gt;Z91,"○",IF(X92&gt;Z92,"○","×")),IF(X91&gt;Z91,IF(X92&gt;Z92,"○","×"),"×")),"")</f>
        <v>×</v>
      </c>
      <c r="AB90" s="352" t="s">
        <v>8</v>
      </c>
      <c r="AC90" s="353"/>
      <c r="AD90" s="353"/>
      <c r="AE90" s="354"/>
      <c r="AF90" s="101"/>
      <c r="AG90" s="45"/>
      <c r="AH90" s="46"/>
      <c r="AI90" s="67"/>
      <c r="AJ90" s="68"/>
      <c r="AK90" s="48"/>
      <c r="AL90" s="217"/>
      <c r="AM90" s="76"/>
      <c r="AN90" s="81" t="s">
        <v>127</v>
      </c>
      <c r="AO90" s="82" t="s">
        <v>106</v>
      </c>
      <c r="AP90" s="433" t="s">
        <v>50</v>
      </c>
      <c r="AQ90" s="434"/>
      <c r="AR90" s="434"/>
      <c r="AS90" s="435"/>
      <c r="AT90" s="191"/>
      <c r="AU90" s="191"/>
      <c r="AV90" s="191"/>
      <c r="AW90" s="191"/>
      <c r="AX90" s="191"/>
      <c r="AY90" s="191"/>
      <c r="AZ90" s="191"/>
      <c r="BA90" s="191"/>
      <c r="BB90" s="210"/>
      <c r="BC90" s="1"/>
      <c r="BD90" s="1"/>
      <c r="BE90" s="64"/>
      <c r="BF90" s="74"/>
      <c r="BG90" s="74"/>
      <c r="BH90" s="74"/>
      <c r="BI90" s="74"/>
      <c r="BJ90" s="214"/>
      <c r="BK90" s="214"/>
      <c r="BL90" s="214"/>
      <c r="BM90" s="214"/>
      <c r="BN90" s="214"/>
      <c r="BX90" s="98"/>
    </row>
    <row r="91" spans="2:76" ht="8.25" customHeight="1" thickTop="1">
      <c r="B91" s="10" t="s">
        <v>32</v>
      </c>
      <c r="C91" s="184" t="s">
        <v>12</v>
      </c>
      <c r="D91" s="27">
        <f>IF(V79="","",V79)</f>
        <v>15</v>
      </c>
      <c r="E91" s="24" t="str">
        <f t="shared" si="20"/>
        <v>-</v>
      </c>
      <c r="F91" s="28">
        <f>IF(T79="","",T79)</f>
        <v>21</v>
      </c>
      <c r="G91" s="412"/>
      <c r="H91" s="4">
        <f>IF(V82="","",V82)</f>
        <v>24</v>
      </c>
      <c r="I91" s="24" t="str">
        <f t="shared" si="21"/>
        <v>-</v>
      </c>
      <c r="J91" s="28">
        <f>IF(T82="","",T82)</f>
        <v>22</v>
      </c>
      <c r="K91" s="412"/>
      <c r="L91" s="28">
        <f>IF(V85="","",V85)</f>
        <v>16</v>
      </c>
      <c r="M91" s="24" t="str">
        <f t="shared" si="22"/>
        <v>-</v>
      </c>
      <c r="N91" s="28">
        <f>IF(T85="","",T85)</f>
        <v>21</v>
      </c>
      <c r="O91" s="412"/>
      <c r="P91" s="4">
        <f>IF(V88="","",V88)</f>
        <v>15</v>
      </c>
      <c r="Q91" s="28" t="str">
        <f t="shared" si="23"/>
        <v>-</v>
      </c>
      <c r="R91" s="28">
        <f>IF(T88="","",T88)</f>
        <v>21</v>
      </c>
      <c r="S91" s="412"/>
      <c r="T91" s="367"/>
      <c r="U91" s="368"/>
      <c r="V91" s="368"/>
      <c r="W91" s="369"/>
      <c r="X91" s="88">
        <v>17</v>
      </c>
      <c r="Y91" s="24" t="str">
        <f t="shared" si="19"/>
        <v>-</v>
      </c>
      <c r="Z91" s="85">
        <v>21</v>
      </c>
      <c r="AA91" s="334"/>
      <c r="AB91" s="355"/>
      <c r="AC91" s="356"/>
      <c r="AD91" s="356"/>
      <c r="AE91" s="357"/>
      <c r="AF91" s="101"/>
      <c r="AG91" s="45">
        <f>COUNTIF(D90:AA92,"○")</f>
        <v>2</v>
      </c>
      <c r="AH91" s="46">
        <f>COUNTIF(D90:AA92,"×")</f>
        <v>3</v>
      </c>
      <c r="AI91" s="67">
        <f>(IF((D90&gt;F90),1,0))+(IF((D91&gt;F91),1,0))+(IF((D92&gt;F92),1,0))+(IF((H90&gt;J90),1,0))+(IF((H91&gt;J91),1,0))+(IF((H92&gt;J92),1,0))+(IF((L90&gt;N90),1,0))+(IF((L91&gt;N91),1,0))+(IF((L92&gt;N92),1,0))+(IF((P90&gt;R90),1,0))+(IF((P91&gt;R91),1,0))+(IF((P92&gt;R92),1,0))+(IF((T90&gt;V90),1,0))+(IF((T91&gt;V91),1,0))+(IF((T92&gt;V92),1,0))+(IF((X90&gt;Z90),1,0))+(IF((X91&gt;Z91),1,0))+(IF((X92&gt;Z92),1,0))</f>
        <v>5</v>
      </c>
      <c r="AJ91" s="68">
        <f>(IF((D90&lt;F90),1,0))+(IF((D91&lt;F91),1,0))+(IF((D92&lt;F92),1,0))+(IF((H90&lt;J90),1,0))+(IF((H91&lt;J91),1,0))+(IF((H92&lt;J92),1,0))+(IF((L90&lt;N90),1,0))+(IF((L91&lt;N91),1,0))+(IF((L92&lt;N92),1,0))+(IF((P90&lt;R90),1,0))+(IF((P91&lt;R91),1,0))+(IF((P92&lt;R92),1,0))+(IF((T90&lt;V90),1,0))+(IF((T91&lt;V91),1,0))+(IF((T92&lt;V92),1,0))+(IF((X90&lt;Z90),1,0))+(IF((X91&lt;Z91),1,0))+(IF((X92&lt;Z92),1,0))</f>
        <v>7</v>
      </c>
      <c r="AK91" s="69">
        <f>AI91-AJ91</f>
        <v>-2</v>
      </c>
      <c r="AL91" s="217"/>
      <c r="AM91" s="76"/>
      <c r="AN91" s="83" t="s">
        <v>128</v>
      </c>
      <c r="AO91" s="84" t="s">
        <v>106</v>
      </c>
      <c r="AP91" s="436"/>
      <c r="AQ91" s="437"/>
      <c r="AR91" s="437"/>
      <c r="AS91" s="438"/>
      <c r="AT91" s="193"/>
      <c r="AU91" s="193">
        <v>21</v>
      </c>
      <c r="AV91" s="194">
        <v>21</v>
      </c>
      <c r="AW91" s="191"/>
      <c r="AX91" s="191"/>
      <c r="AY91" s="191"/>
      <c r="AZ91" s="191"/>
      <c r="BA91" s="191"/>
      <c r="BB91" s="210"/>
      <c r="BC91" s="1"/>
      <c r="BD91" s="1"/>
      <c r="BE91" s="66" t="s">
        <v>24</v>
      </c>
      <c r="BF91" s="66"/>
      <c r="BG91" s="65"/>
      <c r="BH91" s="65"/>
      <c r="BI91" s="65"/>
      <c r="BJ91" s="80"/>
      <c r="BK91" s="80"/>
      <c r="BL91" s="80"/>
      <c r="BM91" s="80"/>
      <c r="BN91" s="80"/>
      <c r="BX91" s="98"/>
    </row>
    <row r="92" spans="2:76" ht="8.25" customHeight="1" thickBot="1">
      <c r="B92" s="10"/>
      <c r="C92" s="6"/>
      <c r="D92" s="27">
        <f>IF(V80="","",V80)</f>
        <v>12</v>
      </c>
      <c r="E92" s="24" t="str">
        <f t="shared" si="20"/>
        <v>-</v>
      </c>
      <c r="F92" s="28">
        <f>IF(T80="","",T80)</f>
        <v>21</v>
      </c>
      <c r="G92" s="413"/>
      <c r="H92" s="4">
        <f>IF(V83="","",V83)</f>
      </c>
      <c r="I92" s="24">
        <f t="shared" si="21"/>
      </c>
      <c r="J92" s="28">
        <f>IF(T83="","",T83)</f>
      </c>
      <c r="K92" s="413"/>
      <c r="L92" s="28">
        <f>IF(V86="","",V86)</f>
      </c>
      <c r="M92" s="24">
        <f t="shared" si="22"/>
      </c>
      <c r="N92" s="28">
        <f>IF(T86="","",T86)</f>
      </c>
      <c r="O92" s="413"/>
      <c r="P92" s="4">
        <f>IF(V89="","",V89)</f>
        <v>21</v>
      </c>
      <c r="Q92" s="28" t="str">
        <f t="shared" si="23"/>
        <v>-</v>
      </c>
      <c r="R92" s="28">
        <f>IF(T89="","",T89)</f>
        <v>16</v>
      </c>
      <c r="S92" s="413"/>
      <c r="T92" s="367"/>
      <c r="U92" s="368"/>
      <c r="V92" s="368"/>
      <c r="W92" s="369"/>
      <c r="X92" s="88"/>
      <c r="Y92" s="24">
        <f t="shared" si="19"/>
      </c>
      <c r="Z92" s="85"/>
      <c r="AA92" s="335"/>
      <c r="AB92" s="18">
        <f>AG91</f>
        <v>2</v>
      </c>
      <c r="AC92" s="19" t="s">
        <v>25</v>
      </c>
      <c r="AD92" s="19">
        <f>AH91</f>
        <v>3</v>
      </c>
      <c r="AE92" s="20" t="s">
        <v>20</v>
      </c>
      <c r="AF92" s="101"/>
      <c r="AG92" s="58"/>
      <c r="AH92" s="59"/>
      <c r="AI92" s="72"/>
      <c r="AJ92" s="73"/>
      <c r="AK92" s="63"/>
      <c r="AL92" s="217"/>
      <c r="AM92" s="76"/>
      <c r="AN92" s="65"/>
      <c r="AO92" s="80"/>
      <c r="AP92" s="79"/>
      <c r="AQ92" s="79"/>
      <c r="AR92" s="79"/>
      <c r="AS92" s="79"/>
      <c r="AT92" s="187"/>
      <c r="AU92" s="187"/>
      <c r="AV92" s="195"/>
      <c r="AW92" s="191"/>
      <c r="AX92" s="191"/>
      <c r="AY92" s="191"/>
      <c r="AZ92" s="191"/>
      <c r="BA92" s="191"/>
      <c r="BB92" s="210"/>
      <c r="BC92" s="1"/>
      <c r="BD92" s="1"/>
      <c r="BE92" s="339" t="s">
        <v>244</v>
      </c>
      <c r="BF92" s="340"/>
      <c r="BG92" s="340"/>
      <c r="BH92" s="340"/>
      <c r="BI92" s="340"/>
      <c r="BJ92" s="341" t="s">
        <v>246</v>
      </c>
      <c r="BK92" s="341"/>
      <c r="BL92" s="341"/>
      <c r="BM92" s="341"/>
      <c r="BN92" s="342"/>
      <c r="BX92" s="98"/>
    </row>
    <row r="93" spans="2:76" ht="8.25" customHeight="1" thickTop="1">
      <c r="B93" s="12" t="s">
        <v>201</v>
      </c>
      <c r="C93" s="15" t="s">
        <v>202</v>
      </c>
      <c r="D93" s="32">
        <f>IF(Z78="","",Z78)</f>
        <v>21</v>
      </c>
      <c r="E93" s="29" t="str">
        <f t="shared" si="20"/>
        <v>-</v>
      </c>
      <c r="F93" s="33">
        <f>IF(X78="","",X78)</f>
        <v>13</v>
      </c>
      <c r="G93" s="330" t="str">
        <f>IF(AA78="","",IF(AA78="○","×",IF(AA78="×","○")))</f>
        <v>×</v>
      </c>
      <c r="H93" s="16">
        <f>IF(Z81="","",Z81)</f>
        <v>21</v>
      </c>
      <c r="I93" s="29" t="str">
        <f t="shared" si="21"/>
        <v>-</v>
      </c>
      <c r="J93" s="33">
        <f>IF(X81="","",X81)</f>
        <v>18</v>
      </c>
      <c r="K93" s="330" t="str">
        <f>IF(AA81="","",IF(AA81="○","×",IF(AA81="×","○")))</f>
        <v>○</v>
      </c>
      <c r="L93" s="33">
        <f>IF(Z84="","",Z84)</f>
        <v>17</v>
      </c>
      <c r="M93" s="29" t="str">
        <f t="shared" si="22"/>
        <v>-</v>
      </c>
      <c r="N93" s="33">
        <f>IF(X84="","",X84)</f>
        <v>21</v>
      </c>
      <c r="O93" s="330" t="str">
        <f>IF(AA84="","",IF(AA84="○","×",IF(AA84="×","○")))</f>
        <v>○</v>
      </c>
      <c r="P93" s="16">
        <f>IF(Z87="","",Z87)</f>
        <v>21</v>
      </c>
      <c r="Q93" s="29" t="str">
        <f t="shared" si="23"/>
        <v>-</v>
      </c>
      <c r="R93" s="33">
        <f>IF(X87="","",X87)</f>
        <v>14</v>
      </c>
      <c r="S93" s="330" t="str">
        <f>IF(AA87="","",IF(AA87="○","×",IF(AA87="×","○")))</f>
        <v>○</v>
      </c>
      <c r="T93" s="16">
        <f>IF(Z90="","",Z90)</f>
        <v>21</v>
      </c>
      <c r="U93" s="29" t="str">
        <f>IF(T93="","","-")</f>
        <v>-</v>
      </c>
      <c r="V93" s="33">
        <f>IF(X90="","",X90)</f>
        <v>12</v>
      </c>
      <c r="W93" s="330" t="str">
        <f>IF(AA90="","",IF(AA90="○","×",IF(AA90="×","○")))</f>
        <v>○</v>
      </c>
      <c r="X93" s="364"/>
      <c r="Y93" s="365"/>
      <c r="Z93" s="365"/>
      <c r="AA93" s="365"/>
      <c r="AB93" s="352" t="s">
        <v>7</v>
      </c>
      <c r="AC93" s="353"/>
      <c r="AD93" s="353"/>
      <c r="AE93" s="354"/>
      <c r="AF93" s="103"/>
      <c r="AG93" s="45"/>
      <c r="AH93" s="46"/>
      <c r="AI93" s="67"/>
      <c r="AJ93" s="68"/>
      <c r="AK93" s="48"/>
      <c r="AL93" s="217"/>
      <c r="AM93" s="76"/>
      <c r="AN93" s="81" t="s">
        <v>119</v>
      </c>
      <c r="AO93" s="82" t="s">
        <v>108</v>
      </c>
      <c r="AP93" s="433" t="s">
        <v>0</v>
      </c>
      <c r="AQ93" s="434"/>
      <c r="AR93" s="434"/>
      <c r="AS93" s="435"/>
      <c r="AT93" s="189"/>
      <c r="AU93" s="189">
        <v>17</v>
      </c>
      <c r="AV93" s="190">
        <v>13</v>
      </c>
      <c r="AW93" s="197"/>
      <c r="AX93" s="197"/>
      <c r="AY93" s="206"/>
      <c r="AZ93" s="191"/>
      <c r="BA93" s="191"/>
      <c r="BB93" s="210"/>
      <c r="BC93" s="1"/>
      <c r="BD93" s="1"/>
      <c r="BE93" s="343" t="s">
        <v>245</v>
      </c>
      <c r="BF93" s="344"/>
      <c r="BG93" s="344"/>
      <c r="BH93" s="344"/>
      <c r="BI93" s="344"/>
      <c r="BJ93" s="345" t="s">
        <v>246</v>
      </c>
      <c r="BK93" s="345"/>
      <c r="BL93" s="345"/>
      <c r="BM93" s="345"/>
      <c r="BN93" s="346"/>
      <c r="BX93" s="98"/>
    </row>
    <row r="94" spans="2:76" ht="8.25" customHeight="1">
      <c r="B94" s="10" t="s">
        <v>203</v>
      </c>
      <c r="C94" s="3" t="s">
        <v>204</v>
      </c>
      <c r="D94" s="27">
        <f>IF(Z79="","",Z79)</f>
        <v>14</v>
      </c>
      <c r="E94" s="24" t="str">
        <f t="shared" si="20"/>
        <v>-</v>
      </c>
      <c r="F94" s="28">
        <f>IF(X79="","",X79)</f>
        <v>21</v>
      </c>
      <c r="G94" s="331">
        <f>IF(I82="","",I82)</f>
      </c>
      <c r="H94" s="4">
        <f>IF(Z82="","",Z82)</f>
        <v>21</v>
      </c>
      <c r="I94" s="24" t="str">
        <f t="shared" si="21"/>
        <v>-</v>
      </c>
      <c r="J94" s="28">
        <f>IF(X82="","",X82)</f>
        <v>12</v>
      </c>
      <c r="K94" s="331" t="str">
        <f>IF(M88="","",M88)</f>
        <v>-</v>
      </c>
      <c r="L94" s="28">
        <f>IF(Z85="","",Z85)</f>
        <v>21</v>
      </c>
      <c r="M94" s="24" t="str">
        <f t="shared" si="22"/>
        <v>-</v>
      </c>
      <c r="N94" s="28">
        <f>IF(X85="","",X85)</f>
        <v>13</v>
      </c>
      <c r="O94" s="331">
        <f>IF(Q88="","",Q88)</f>
      </c>
      <c r="P94" s="4">
        <f>IF(Z88="","",Z88)</f>
        <v>14</v>
      </c>
      <c r="Q94" s="24" t="str">
        <f t="shared" si="23"/>
        <v>-</v>
      </c>
      <c r="R94" s="28">
        <f>IF(X88="","",X88)</f>
        <v>21</v>
      </c>
      <c r="S94" s="331" t="str">
        <f>IF(U88="","",U88)</f>
        <v>-</v>
      </c>
      <c r="T94" s="4">
        <f>IF(Z91="","",Z91)</f>
        <v>21</v>
      </c>
      <c r="U94" s="24" t="str">
        <f>IF(T94="","","-")</f>
        <v>-</v>
      </c>
      <c r="V94" s="28">
        <f>IF(X91="","",X91)</f>
        <v>17</v>
      </c>
      <c r="W94" s="331" t="str">
        <f>IF(Y88="","",Y88)</f>
        <v>-</v>
      </c>
      <c r="X94" s="367"/>
      <c r="Y94" s="368"/>
      <c r="Z94" s="368"/>
      <c r="AA94" s="368"/>
      <c r="AB94" s="355"/>
      <c r="AC94" s="356"/>
      <c r="AD94" s="356"/>
      <c r="AE94" s="357"/>
      <c r="AF94" s="103"/>
      <c r="AG94" s="45">
        <f>COUNTIF(D93:AA95,"○")</f>
        <v>4</v>
      </c>
      <c r="AH94" s="46">
        <f>COUNTIF(D93:AA95,"×")</f>
        <v>1</v>
      </c>
      <c r="AI94" s="67">
        <f>(IF((D93&gt;F93),1,0))+(IF((D94&gt;F94),1,0))+(IF((D95&gt;F95),1,0))+(IF((H93&gt;J93),1,0))+(IF((H94&gt;J94),1,0))+(IF((H95&gt;J95),1,0))+(IF((L93&gt;N93),1,0))+(IF((L94&gt;N94),1,0))+(IF((L95&gt;N95),1,0))+(IF((P93&gt;R93),1,0))+(IF((P94&gt;R94),1,0))+(IF((P95&gt;R95),1,0))+(IF((T93&gt;V93),1,0))+(IF((T94&gt;V94),1,0))+(IF((T95&gt;V95),1,0))+(IF((X93&gt;Z93),1,0))+(IF((X94&gt;Z94),1,0))+(IF((X95&gt;Z95),1,0))</f>
        <v>9</v>
      </c>
      <c r="AJ94" s="68">
        <f>(IF((D93&lt;F93),1,0))+(IF((D94&lt;F94),1,0))+(IF((D95&lt;F95),1,0))+(IF((H93&lt;J93),1,0))+(IF((H94&lt;J94),1,0))+(IF((H95&lt;J95),1,0))+(IF((L93&lt;N93),1,0))+(IF((L94&lt;N94),1,0))+(IF((L95&lt;N95),1,0))+(IF((P93&lt;R93),1,0))+(IF((P94&lt;R94),1,0))+(IF((P95&lt;R95),1,0))+(IF((T93&lt;V93),1,0))+(IF((T94&lt;V94),1,0))+(IF((T95&lt;V95),1,0))+(IF((X93&lt;Z93),1,0))+(IF((X94&lt;Z94),1,0))+(IF((X95&lt;Z95),1,0))</f>
        <v>4</v>
      </c>
      <c r="AK94" s="69">
        <f>AI94-AJ94</f>
        <v>5</v>
      </c>
      <c r="AL94" s="217"/>
      <c r="AM94" s="76"/>
      <c r="AN94" s="83" t="s">
        <v>120</v>
      </c>
      <c r="AO94" s="84" t="s">
        <v>108</v>
      </c>
      <c r="AP94" s="436"/>
      <c r="AQ94" s="437"/>
      <c r="AR94" s="437"/>
      <c r="AS94" s="438"/>
      <c r="AT94" s="191"/>
      <c r="AU94" s="191"/>
      <c r="AV94" s="191"/>
      <c r="AW94" s="199"/>
      <c r="AX94" s="199">
        <v>21</v>
      </c>
      <c r="AY94" s="207">
        <v>21</v>
      </c>
      <c r="AZ94" s="191"/>
      <c r="BA94" s="191"/>
      <c r="BB94" s="198"/>
      <c r="BC94" s="187"/>
      <c r="BD94" s="191"/>
      <c r="BX94" s="98"/>
    </row>
    <row r="95" spans="1:76" ht="8.25" customHeight="1" thickBot="1">
      <c r="A95" s="77"/>
      <c r="B95" s="13"/>
      <c r="C95" s="14"/>
      <c r="D95" s="34">
        <f>IF(Z80="","",Z80)</f>
        <v>22</v>
      </c>
      <c r="E95" s="35" t="str">
        <f t="shared" si="20"/>
        <v>-</v>
      </c>
      <c r="F95" s="36">
        <f>IF(X80="","",X80)</f>
        <v>24</v>
      </c>
      <c r="G95" s="386">
        <f>IF(I83="","",I83)</f>
      </c>
      <c r="H95" s="37">
        <f>IF(Z83="","",Z83)</f>
      </c>
      <c r="I95" s="35">
        <f t="shared" si="21"/>
      </c>
      <c r="J95" s="36">
        <f>IF(X83="","",X83)</f>
      </c>
      <c r="K95" s="386">
        <f>IF(M89="","",M89)</f>
      </c>
      <c r="L95" s="36">
        <f>IF(Z86="","",Z86)</f>
        <v>22</v>
      </c>
      <c r="M95" s="35" t="str">
        <f t="shared" si="22"/>
        <v>-</v>
      </c>
      <c r="N95" s="36">
        <f>IF(X86="","",X86)</f>
        <v>20</v>
      </c>
      <c r="O95" s="386">
        <f>IF(Q89="","",Q89)</f>
      </c>
      <c r="P95" s="37">
        <f>IF(Z89="","",Z89)</f>
        <v>21</v>
      </c>
      <c r="Q95" s="35" t="str">
        <f t="shared" si="23"/>
        <v>-</v>
      </c>
      <c r="R95" s="36">
        <f>IF(X89="","",X89)</f>
        <v>13</v>
      </c>
      <c r="S95" s="386" t="str">
        <f>IF(U89="","",U89)</f>
        <v>-</v>
      </c>
      <c r="T95" s="37">
        <f>IF(Z92="","",Z92)</f>
      </c>
      <c r="U95" s="35">
        <f>IF(T95="","","-")</f>
      </c>
      <c r="V95" s="36">
        <f>IF(X92="","",X92)</f>
      </c>
      <c r="W95" s="386" t="str">
        <f>IF(Y89="","",Y89)</f>
        <v>-</v>
      </c>
      <c r="X95" s="387"/>
      <c r="Y95" s="388"/>
      <c r="Z95" s="388"/>
      <c r="AA95" s="388"/>
      <c r="AB95" s="21">
        <f>AG94</f>
        <v>4</v>
      </c>
      <c r="AC95" s="22" t="s">
        <v>25</v>
      </c>
      <c r="AD95" s="22">
        <f>AH94</f>
        <v>1</v>
      </c>
      <c r="AE95" s="23" t="s">
        <v>20</v>
      </c>
      <c r="AF95" s="103"/>
      <c r="AG95" s="58"/>
      <c r="AH95" s="59"/>
      <c r="AI95" s="72"/>
      <c r="AJ95" s="73"/>
      <c r="AK95" s="63"/>
      <c r="AL95" s="217"/>
      <c r="AM95" s="76"/>
      <c r="AT95" s="191"/>
      <c r="AU95" s="191"/>
      <c r="AV95" s="191"/>
      <c r="AW95" s="187"/>
      <c r="AX95" s="187"/>
      <c r="AY95" s="187"/>
      <c r="AZ95" s="200"/>
      <c r="BA95" s="201"/>
      <c r="BB95" s="198"/>
      <c r="BC95" s="187"/>
      <c r="BD95" s="191"/>
      <c r="BX95" s="98"/>
    </row>
    <row r="96" spans="1:76" ht="8.25" customHeight="1">
      <c r="A96" s="77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AL96" s="217"/>
      <c r="AM96" s="76"/>
      <c r="AN96" s="81" t="s">
        <v>196</v>
      </c>
      <c r="AO96" s="82" t="s">
        <v>108</v>
      </c>
      <c r="AP96" s="433" t="s">
        <v>47</v>
      </c>
      <c r="AQ96" s="434"/>
      <c r="AR96" s="434"/>
      <c r="AS96" s="435"/>
      <c r="AT96" s="191"/>
      <c r="AU96" s="191"/>
      <c r="AV96" s="191"/>
      <c r="AW96" s="199"/>
      <c r="AX96" s="199">
        <v>18</v>
      </c>
      <c r="AY96" s="203">
        <v>4</v>
      </c>
      <c r="AZ96" s="191"/>
      <c r="BA96" s="191"/>
      <c r="BB96" s="191"/>
      <c r="BC96" s="191"/>
      <c r="BD96" s="191"/>
      <c r="BX96" s="98"/>
    </row>
    <row r="97" spans="1:76" ht="8.25" customHeight="1" thickBot="1">
      <c r="A97" s="77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AL97" s="217"/>
      <c r="AM97" s="76"/>
      <c r="AN97" s="83" t="s">
        <v>139</v>
      </c>
      <c r="AO97" s="84" t="s">
        <v>108</v>
      </c>
      <c r="AP97" s="436"/>
      <c r="AQ97" s="437"/>
      <c r="AR97" s="437"/>
      <c r="AS97" s="438"/>
      <c r="AT97" s="185"/>
      <c r="AU97" s="185">
        <v>12</v>
      </c>
      <c r="AV97" s="186">
        <v>19</v>
      </c>
      <c r="AW97" s="187"/>
      <c r="AX97" s="187"/>
      <c r="AY97" s="188"/>
      <c r="AZ97" s="191"/>
      <c r="BA97" s="191"/>
      <c r="BB97" s="191"/>
      <c r="BC97" s="191"/>
      <c r="BD97" s="191"/>
      <c r="BX97" s="98"/>
    </row>
    <row r="98" spans="1:76" ht="8.25" customHeight="1" thickTop="1">
      <c r="A98" s="77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AL98" s="217"/>
      <c r="AM98" s="76"/>
      <c r="AN98" s="65"/>
      <c r="AO98" s="80"/>
      <c r="AP98" s="79"/>
      <c r="AQ98" s="79"/>
      <c r="AR98" s="79"/>
      <c r="AS98" s="79"/>
      <c r="AT98" s="187"/>
      <c r="AU98" s="187"/>
      <c r="AV98" s="195"/>
      <c r="AW98" s="213"/>
      <c r="AX98" s="197"/>
      <c r="AY98" s="197"/>
      <c r="AZ98" s="191"/>
      <c r="BA98" s="191"/>
      <c r="BB98" s="191"/>
      <c r="BC98" s="191"/>
      <c r="BD98" s="191"/>
      <c r="BX98" s="98"/>
    </row>
    <row r="99" spans="1:76" ht="8.25" customHeight="1" thickBot="1">
      <c r="A99" s="77"/>
      <c r="B99" s="263" t="s">
        <v>173</v>
      </c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AL99" s="217"/>
      <c r="AM99" s="76"/>
      <c r="AN99" s="81" t="s">
        <v>105</v>
      </c>
      <c r="AO99" s="82" t="s">
        <v>106</v>
      </c>
      <c r="AP99" s="444" t="s">
        <v>240</v>
      </c>
      <c r="AQ99" s="445"/>
      <c r="AR99" s="445"/>
      <c r="AS99" s="446"/>
      <c r="AT99" s="211"/>
      <c r="AU99" s="211">
        <v>21</v>
      </c>
      <c r="AV99" s="212">
        <v>21</v>
      </c>
      <c r="AW99" s="191"/>
      <c r="AX99" s="191"/>
      <c r="AY99" s="191"/>
      <c r="AZ99" s="191"/>
      <c r="BA99" s="191"/>
      <c r="BB99" s="191"/>
      <c r="BC99" s="191"/>
      <c r="BD99" s="191"/>
      <c r="BX99" s="98"/>
    </row>
    <row r="100" spans="1:76" ht="8.25" customHeight="1" thickTop="1">
      <c r="A100" s="77"/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AL100" s="217"/>
      <c r="AM100" s="76"/>
      <c r="AN100" s="83" t="s">
        <v>118</v>
      </c>
      <c r="AO100" s="84" t="s">
        <v>106</v>
      </c>
      <c r="AP100" s="447"/>
      <c r="AQ100" s="448"/>
      <c r="AR100" s="448"/>
      <c r="AS100" s="449"/>
      <c r="BX100" s="98"/>
    </row>
    <row r="101" spans="1:76" ht="8.25" customHeight="1" thickBot="1">
      <c r="A101" s="77"/>
      <c r="B101" s="264"/>
      <c r="C101" s="264"/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AL101" s="217"/>
      <c r="AM101" s="76"/>
      <c r="AN101" s="263" t="s">
        <v>44</v>
      </c>
      <c r="AO101" s="263"/>
      <c r="AP101" s="263"/>
      <c r="AQ101" s="263"/>
      <c r="AR101" s="263"/>
      <c r="AS101" s="263"/>
      <c r="AT101" s="263"/>
      <c r="AU101" s="263"/>
      <c r="AV101" s="263"/>
      <c r="AW101" s="263"/>
      <c r="AX101" s="263"/>
      <c r="AY101" s="263"/>
      <c r="AZ101" s="263"/>
      <c r="BA101" s="263"/>
      <c r="BB101" s="263"/>
      <c r="BC101" s="263"/>
      <c r="BD101" s="263"/>
      <c r="BE101" s="263"/>
      <c r="BF101" s="263"/>
      <c r="BG101" s="263"/>
      <c r="BH101" s="263"/>
      <c r="BI101" s="263"/>
      <c r="BX101" s="98"/>
    </row>
    <row r="102" spans="1:76" ht="8.25" customHeight="1">
      <c r="A102" s="77"/>
      <c r="B102" s="304" t="s">
        <v>174</v>
      </c>
      <c r="C102" s="305"/>
      <c r="D102" s="321" t="str">
        <f>B104</f>
        <v>真鍋勝行</v>
      </c>
      <c r="E102" s="322"/>
      <c r="F102" s="322"/>
      <c r="G102" s="323"/>
      <c r="H102" s="329" t="str">
        <f>B107</f>
        <v>長原芽美</v>
      </c>
      <c r="I102" s="322"/>
      <c r="J102" s="322"/>
      <c r="K102" s="323"/>
      <c r="L102" s="329" t="str">
        <f>B110</f>
        <v>真鍋英輝</v>
      </c>
      <c r="M102" s="322"/>
      <c r="N102" s="322"/>
      <c r="O102" s="323"/>
      <c r="P102" s="329" t="str">
        <f>B113</f>
        <v>丹下治代</v>
      </c>
      <c r="Q102" s="322"/>
      <c r="R102" s="322"/>
      <c r="S102" s="323"/>
      <c r="T102" s="329" t="str">
        <f>B116</f>
        <v>藤田小百合</v>
      </c>
      <c r="U102" s="322"/>
      <c r="V102" s="322"/>
      <c r="W102" s="323"/>
      <c r="X102" s="400" t="s">
        <v>13</v>
      </c>
      <c r="Y102" s="401"/>
      <c r="Z102" s="401"/>
      <c r="AA102" s="402"/>
      <c r="AB102" s="39"/>
      <c r="AC102" s="419" t="s">
        <v>16</v>
      </c>
      <c r="AD102" s="420"/>
      <c r="AE102" s="336" t="s">
        <v>17</v>
      </c>
      <c r="AF102" s="337"/>
      <c r="AG102" s="338"/>
      <c r="AH102" s="313" t="s">
        <v>18</v>
      </c>
      <c r="AI102" s="314"/>
      <c r="AJ102" s="315"/>
      <c r="AL102" s="217"/>
      <c r="AM102" s="76"/>
      <c r="AN102" s="263"/>
      <c r="AO102" s="263"/>
      <c r="AP102" s="263"/>
      <c r="AQ102" s="263"/>
      <c r="AR102" s="263"/>
      <c r="AS102" s="263"/>
      <c r="AT102" s="263"/>
      <c r="AU102" s="263"/>
      <c r="AV102" s="263"/>
      <c r="AW102" s="263"/>
      <c r="AX102" s="263"/>
      <c r="AY102" s="263"/>
      <c r="AZ102" s="263"/>
      <c r="BA102" s="263"/>
      <c r="BB102" s="263"/>
      <c r="BC102" s="263"/>
      <c r="BD102" s="263"/>
      <c r="BE102" s="263"/>
      <c r="BF102" s="263"/>
      <c r="BG102" s="263"/>
      <c r="BH102" s="263"/>
      <c r="BI102" s="263"/>
      <c r="BX102" s="98"/>
    </row>
    <row r="103" spans="1:76" ht="8.25" customHeight="1" thickBot="1">
      <c r="A103" s="77"/>
      <c r="B103" s="306"/>
      <c r="C103" s="307"/>
      <c r="D103" s="308" t="str">
        <f>B105</f>
        <v>柚山治</v>
      </c>
      <c r="E103" s="309"/>
      <c r="F103" s="309"/>
      <c r="G103" s="310"/>
      <c r="H103" s="316" t="str">
        <f>B108</f>
        <v>薦田あかね</v>
      </c>
      <c r="I103" s="309"/>
      <c r="J103" s="309"/>
      <c r="K103" s="310"/>
      <c r="L103" s="316" t="str">
        <f>B111</f>
        <v>深貝靖</v>
      </c>
      <c r="M103" s="309"/>
      <c r="N103" s="309"/>
      <c r="O103" s="310"/>
      <c r="P103" s="316" t="str">
        <f>B114</f>
        <v>宮内富子</v>
      </c>
      <c r="Q103" s="309"/>
      <c r="R103" s="309"/>
      <c r="S103" s="310"/>
      <c r="T103" s="316" t="str">
        <f>B117</f>
        <v>阿部一恵</v>
      </c>
      <c r="U103" s="309"/>
      <c r="V103" s="309"/>
      <c r="W103" s="310"/>
      <c r="X103" s="318" t="s">
        <v>14</v>
      </c>
      <c r="Y103" s="319"/>
      <c r="Z103" s="319"/>
      <c r="AA103" s="320"/>
      <c r="AB103" s="39"/>
      <c r="AC103" s="42" t="s">
        <v>19</v>
      </c>
      <c r="AD103" s="43" t="s">
        <v>20</v>
      </c>
      <c r="AE103" s="42" t="s">
        <v>9</v>
      </c>
      <c r="AF103" s="43" t="s">
        <v>21</v>
      </c>
      <c r="AG103" s="44" t="s">
        <v>22</v>
      </c>
      <c r="AH103" s="43" t="s">
        <v>26</v>
      </c>
      <c r="AI103" s="43" t="s">
        <v>21</v>
      </c>
      <c r="AJ103" s="44" t="s">
        <v>22</v>
      </c>
      <c r="AL103" s="217"/>
      <c r="AM103" s="76"/>
      <c r="AN103" s="264"/>
      <c r="AO103" s="264"/>
      <c r="AP103" s="264"/>
      <c r="AQ103" s="264"/>
      <c r="AR103" s="264"/>
      <c r="AS103" s="264"/>
      <c r="AT103" s="264"/>
      <c r="AU103" s="264"/>
      <c r="AV103" s="264"/>
      <c r="AW103" s="264"/>
      <c r="AX103" s="264"/>
      <c r="AY103" s="264"/>
      <c r="AZ103" s="264"/>
      <c r="BA103" s="264"/>
      <c r="BB103" s="264"/>
      <c r="BC103" s="264"/>
      <c r="BD103" s="264"/>
      <c r="BE103" s="264"/>
      <c r="BF103" s="264"/>
      <c r="BG103" s="264"/>
      <c r="BH103" s="264"/>
      <c r="BI103" s="264"/>
      <c r="BX103" s="98"/>
    </row>
    <row r="104" spans="1:76" ht="8.25" customHeight="1">
      <c r="A104" s="77"/>
      <c r="B104" s="2" t="s">
        <v>219</v>
      </c>
      <c r="C104" s="3" t="s">
        <v>15</v>
      </c>
      <c r="D104" s="390"/>
      <c r="E104" s="391"/>
      <c r="F104" s="391"/>
      <c r="G104" s="392"/>
      <c r="H104" s="88">
        <v>21</v>
      </c>
      <c r="I104" s="24" t="str">
        <f>IF(H104="","","-")</f>
        <v>-</v>
      </c>
      <c r="J104" s="85">
        <v>16</v>
      </c>
      <c r="K104" s="311" t="str">
        <f>IF(H104&lt;&gt;"",IF(H104&gt;J104,IF(H105&gt;J105,"○",IF(H106&gt;J106,"○","×")),IF(H105&gt;J105,IF(H106&gt;J106,"○","×"),"×")),"")</f>
        <v>○</v>
      </c>
      <c r="L104" s="88">
        <v>21</v>
      </c>
      <c r="M104" s="25" t="str">
        <f aca="true" t="shared" si="24" ref="M104:M109">IF(L104="","","-")</f>
        <v>-</v>
      </c>
      <c r="N104" s="90">
        <v>12</v>
      </c>
      <c r="O104" s="311" t="str">
        <f>IF(L104&lt;&gt;"",IF(L104&gt;N104,IF(L105&gt;N105,"○",IF(L106&gt;N106,"○","×")),IF(L105&gt;N105,IF(L106&gt;N106,"○","×"),"×")),"")</f>
        <v>○</v>
      </c>
      <c r="P104" s="88">
        <v>21</v>
      </c>
      <c r="Q104" s="25" t="str">
        <f aca="true" t="shared" si="25" ref="Q104:Q112">IF(P104="","","-")</f>
        <v>-</v>
      </c>
      <c r="R104" s="90">
        <v>16</v>
      </c>
      <c r="S104" s="311" t="str">
        <f>IF(P104&lt;&gt;"",IF(P104&gt;R104,IF(P105&gt;R105,"○",IF(P106&gt;R106,"○","×")),IF(P105&gt;R105,IF(P106&gt;R106,"○","×"),"×")),"")</f>
        <v>○</v>
      </c>
      <c r="T104" s="88">
        <v>21</v>
      </c>
      <c r="U104" s="25" t="str">
        <f aca="true" t="shared" si="26" ref="U104:U115">IF(T104="","","-")</f>
        <v>-</v>
      </c>
      <c r="V104" s="90">
        <v>10</v>
      </c>
      <c r="W104" s="407" t="str">
        <f>IF(T104&lt;&gt;"",IF(T104&gt;V104,IF(T105&gt;V105,"○",IF(T106&gt;V106,"○","×")),IF(T105&gt;V105,IF(T106&gt;V106,"○","×"),"×")),"")</f>
        <v>○</v>
      </c>
      <c r="X104" s="397" t="s">
        <v>6</v>
      </c>
      <c r="Y104" s="398"/>
      <c r="Z104" s="398"/>
      <c r="AA104" s="399"/>
      <c r="AB104" s="39"/>
      <c r="AC104" s="45"/>
      <c r="AD104" s="46"/>
      <c r="AE104" s="67"/>
      <c r="AF104" s="68"/>
      <c r="AG104" s="48"/>
      <c r="AH104" s="46"/>
      <c r="AI104" s="46"/>
      <c r="AJ104" s="48"/>
      <c r="AL104" s="217"/>
      <c r="AM104" s="76"/>
      <c r="AN104" s="304" t="s">
        <v>10</v>
      </c>
      <c r="AO104" s="305"/>
      <c r="AP104" s="321" t="str">
        <f>AN106</f>
        <v>白田裕士</v>
      </c>
      <c r="AQ104" s="322"/>
      <c r="AR104" s="322"/>
      <c r="AS104" s="323"/>
      <c r="AT104" s="329" t="str">
        <f>AN109</f>
        <v>河端駿希</v>
      </c>
      <c r="AU104" s="322"/>
      <c r="AV104" s="322"/>
      <c r="AW104" s="323"/>
      <c r="AX104" s="329" t="str">
        <f>AN112</f>
        <v>眞鍋直樹</v>
      </c>
      <c r="AY104" s="322"/>
      <c r="AZ104" s="322"/>
      <c r="BA104" s="323"/>
      <c r="BB104" s="329" t="str">
        <f>AN115</f>
        <v>高石脩太</v>
      </c>
      <c r="BC104" s="322"/>
      <c r="BD104" s="322"/>
      <c r="BE104" s="323"/>
      <c r="BF104" s="329" t="str">
        <f>AN118</f>
        <v>神野徹</v>
      </c>
      <c r="BG104" s="322"/>
      <c r="BH104" s="322"/>
      <c r="BI104" s="323"/>
      <c r="BJ104" s="400" t="s">
        <v>13</v>
      </c>
      <c r="BK104" s="401"/>
      <c r="BL104" s="401"/>
      <c r="BM104" s="402"/>
      <c r="BN104" s="39"/>
      <c r="BO104" s="419" t="s">
        <v>16</v>
      </c>
      <c r="BP104" s="420"/>
      <c r="BQ104" s="336" t="s">
        <v>17</v>
      </c>
      <c r="BR104" s="337"/>
      <c r="BS104" s="338"/>
      <c r="BT104" s="313" t="s">
        <v>18</v>
      </c>
      <c r="BU104" s="314"/>
      <c r="BV104" s="315"/>
      <c r="BX104" s="98"/>
    </row>
    <row r="105" spans="1:76" ht="8.25" customHeight="1" thickBot="1">
      <c r="A105" s="77"/>
      <c r="B105" s="2" t="s">
        <v>221</v>
      </c>
      <c r="C105" s="3" t="s">
        <v>15</v>
      </c>
      <c r="D105" s="393"/>
      <c r="E105" s="368"/>
      <c r="F105" s="368"/>
      <c r="G105" s="369"/>
      <c r="H105" s="88">
        <v>13</v>
      </c>
      <c r="I105" s="24" t="str">
        <f>IF(H105="","","-")</f>
        <v>-</v>
      </c>
      <c r="J105" s="91">
        <v>21</v>
      </c>
      <c r="K105" s="312"/>
      <c r="L105" s="88">
        <v>21</v>
      </c>
      <c r="M105" s="24" t="str">
        <f t="shared" si="24"/>
        <v>-</v>
      </c>
      <c r="N105" s="85">
        <v>12</v>
      </c>
      <c r="O105" s="312"/>
      <c r="P105" s="88">
        <v>21</v>
      </c>
      <c r="Q105" s="24" t="str">
        <f t="shared" si="25"/>
        <v>-</v>
      </c>
      <c r="R105" s="85">
        <v>10</v>
      </c>
      <c r="S105" s="312"/>
      <c r="T105" s="88">
        <v>25</v>
      </c>
      <c r="U105" s="24" t="str">
        <f t="shared" si="26"/>
        <v>-</v>
      </c>
      <c r="V105" s="85">
        <v>23</v>
      </c>
      <c r="W105" s="334"/>
      <c r="X105" s="355"/>
      <c r="Y105" s="356"/>
      <c r="Z105" s="356"/>
      <c r="AA105" s="357"/>
      <c r="AB105" s="39"/>
      <c r="AC105" s="45">
        <f>COUNTIF(D104:W106,"○")</f>
        <v>4</v>
      </c>
      <c r="AD105" s="46">
        <f>COUNTIF(D104:W106,"×")</f>
        <v>0</v>
      </c>
      <c r="AE105" s="67">
        <f>(IF((D104&gt;F104),1,0))+(IF((D105&gt;F105),1,0))+(IF((D106&gt;F106),1,0))+(IF((H104&gt;J104),1,0))+(IF((H105&gt;J105),1,0))+(IF((H106&gt;J106),1,0))+(IF((L104&gt;N104),1,0))+(IF((L105&gt;N105),1,0))+(IF((L106&gt;N106),1,0))+(IF((P104&gt;R104),1,0))+(IF((P105&gt;R105),1,0))+(IF((P106&gt;R106),1,0))+(IF((T104&gt;V104),1,0))+(IF((T105&gt;V105),1,0))+(IF((T106&gt;V106),1,0))</f>
        <v>8</v>
      </c>
      <c r="AF105" s="68">
        <f>(IF((D104&lt;F104),1,0))+(IF((D105&lt;F105),1,0))+(IF((D106&lt;F106),1,0))+(IF((H104&lt;J104),1,0))+(IF((H105&lt;J105),1,0))+(IF((H106&lt;J106),1,0))+(IF((L104&lt;N104),1,0))+(IF((L105&lt;N105),1,0))+(IF((L106&lt;N106),1,0))+(IF((P104&lt;R104),1,0))+(IF((P105&lt;R105),1,0))+(IF((P106&lt;R106),1,0))+(IF((T104&lt;V104),1,0))+(IF((T105&lt;V105),1,0))+(IF((T106&lt;V106),1,0))</f>
        <v>1</v>
      </c>
      <c r="AG105" s="69">
        <f>AE105-AF105</f>
        <v>7</v>
      </c>
      <c r="AH105" s="46">
        <f>SUM(D104:D106,H104:H106,L104:L106,P104:P106,T104:T106)</f>
        <v>185</v>
      </c>
      <c r="AI105" s="46">
        <f>SUM(F104:F106,J104:J106,N104:N106,R104:R106,V104:V106)</f>
        <v>135</v>
      </c>
      <c r="AJ105" s="48">
        <f>AH105-AI105</f>
        <v>50</v>
      </c>
      <c r="AL105" s="217"/>
      <c r="AM105" s="76"/>
      <c r="AN105" s="306"/>
      <c r="AO105" s="307"/>
      <c r="AP105" s="308" t="str">
        <f>AN107</f>
        <v>白石朋也</v>
      </c>
      <c r="AQ105" s="309"/>
      <c r="AR105" s="309"/>
      <c r="AS105" s="310"/>
      <c r="AT105" s="316" t="str">
        <f>AN110</f>
        <v>野崎達也</v>
      </c>
      <c r="AU105" s="309"/>
      <c r="AV105" s="309"/>
      <c r="AW105" s="310"/>
      <c r="AX105" s="316" t="str">
        <f>AN113</f>
        <v>渡邊裕哉</v>
      </c>
      <c r="AY105" s="309"/>
      <c r="AZ105" s="309"/>
      <c r="BA105" s="310"/>
      <c r="BB105" s="316" t="str">
        <f>AN116</f>
        <v>田村勇人</v>
      </c>
      <c r="BC105" s="309"/>
      <c r="BD105" s="309"/>
      <c r="BE105" s="310"/>
      <c r="BF105" s="316" t="str">
        <f>AN119</f>
        <v>近藤すみ代</v>
      </c>
      <c r="BG105" s="309"/>
      <c r="BH105" s="309"/>
      <c r="BI105" s="310"/>
      <c r="BJ105" s="318" t="s">
        <v>14</v>
      </c>
      <c r="BK105" s="319"/>
      <c r="BL105" s="319"/>
      <c r="BM105" s="320"/>
      <c r="BN105" s="39"/>
      <c r="BO105" s="42" t="s">
        <v>19</v>
      </c>
      <c r="BP105" s="43" t="s">
        <v>20</v>
      </c>
      <c r="BQ105" s="42" t="s">
        <v>9</v>
      </c>
      <c r="BR105" s="43" t="s">
        <v>21</v>
      </c>
      <c r="BS105" s="44" t="s">
        <v>22</v>
      </c>
      <c r="BT105" s="43" t="s">
        <v>26</v>
      </c>
      <c r="BU105" s="43" t="s">
        <v>21</v>
      </c>
      <c r="BV105" s="44" t="s">
        <v>22</v>
      </c>
      <c r="BX105" s="98"/>
    </row>
    <row r="106" spans="1:76" ht="8.25" customHeight="1">
      <c r="A106" s="77"/>
      <c r="B106" s="5"/>
      <c r="C106" s="6"/>
      <c r="D106" s="394"/>
      <c r="E106" s="371"/>
      <c r="F106" s="371"/>
      <c r="G106" s="372"/>
      <c r="H106" s="89">
        <v>21</v>
      </c>
      <c r="I106" s="24" t="str">
        <f>IF(H106="","","-")</f>
        <v>-</v>
      </c>
      <c r="J106" s="86">
        <v>15</v>
      </c>
      <c r="K106" s="328"/>
      <c r="L106" s="89"/>
      <c r="M106" s="26">
        <f t="shared" si="24"/>
      </c>
      <c r="N106" s="86"/>
      <c r="O106" s="312"/>
      <c r="P106" s="88"/>
      <c r="Q106" s="24">
        <f t="shared" si="25"/>
      </c>
      <c r="R106" s="85"/>
      <c r="S106" s="312"/>
      <c r="T106" s="88"/>
      <c r="U106" s="24">
        <f t="shared" si="26"/>
      </c>
      <c r="V106" s="85"/>
      <c r="W106" s="334"/>
      <c r="X106" s="18">
        <f>AC105</f>
        <v>4</v>
      </c>
      <c r="Y106" s="19" t="s">
        <v>25</v>
      </c>
      <c r="Z106" s="19">
        <f>AD105</f>
        <v>0</v>
      </c>
      <c r="AA106" s="20" t="s">
        <v>20</v>
      </c>
      <c r="AB106" s="39"/>
      <c r="AC106" s="45"/>
      <c r="AD106" s="46"/>
      <c r="AE106" s="67"/>
      <c r="AF106" s="68"/>
      <c r="AG106" s="48"/>
      <c r="AH106" s="46"/>
      <c r="AI106" s="46"/>
      <c r="AJ106" s="48"/>
      <c r="AL106" s="217"/>
      <c r="AM106" s="77"/>
      <c r="AN106" s="2" t="s">
        <v>103</v>
      </c>
      <c r="AO106" s="3" t="s">
        <v>101</v>
      </c>
      <c r="AP106" s="390"/>
      <c r="AQ106" s="391"/>
      <c r="AR106" s="391"/>
      <c r="AS106" s="392"/>
      <c r="AT106" s="88">
        <v>20</v>
      </c>
      <c r="AU106" s="24" t="str">
        <f>IF(AT106="","","-")</f>
        <v>-</v>
      </c>
      <c r="AV106" s="85">
        <v>22</v>
      </c>
      <c r="AW106" s="311" t="str">
        <f>IF(AT106&lt;&gt;"",IF(AT106&gt;AV106,IF(AT107&gt;AV107,"○",IF(AT108&gt;AV108,"○","×")),IF(AT107&gt;AV107,IF(AT108&gt;AV108,"○","×"),"×")),"")</f>
        <v>×</v>
      </c>
      <c r="AX106" s="88">
        <v>21</v>
      </c>
      <c r="AY106" s="25" t="str">
        <f aca="true" t="shared" si="27" ref="AY106:AY111">IF(AX106="","","-")</f>
        <v>-</v>
      </c>
      <c r="AZ106" s="90">
        <v>16</v>
      </c>
      <c r="BA106" s="311" t="str">
        <f>IF(AX106&lt;&gt;"",IF(AX106&gt;AZ106,IF(AX107&gt;AZ107,"○",IF(AX108&gt;AZ108,"○","×")),IF(AX107&gt;AZ107,IF(AX108&gt;AZ108,"○","×"),"×")),"")</f>
        <v>○</v>
      </c>
      <c r="BB106" s="88">
        <v>21</v>
      </c>
      <c r="BC106" s="25" t="str">
        <f aca="true" t="shared" si="28" ref="BC106:BC114">IF(BB106="","","-")</f>
        <v>-</v>
      </c>
      <c r="BD106" s="90">
        <v>12</v>
      </c>
      <c r="BE106" s="311" t="str">
        <f>IF(BB106&lt;&gt;"",IF(BB106&gt;BD106,IF(BB107&gt;BD107,"○",IF(BB108&gt;BD108,"○","×")),IF(BB107&gt;BD107,IF(BB108&gt;BD108,"○","×"),"×")),"")</f>
        <v>○</v>
      </c>
      <c r="BF106" s="88">
        <v>14</v>
      </c>
      <c r="BG106" s="25" t="str">
        <f aca="true" t="shared" si="29" ref="BG106:BG117">IF(BF106="","","-")</f>
        <v>-</v>
      </c>
      <c r="BH106" s="90">
        <v>21</v>
      </c>
      <c r="BI106" s="407" t="str">
        <f>IF(BF106&lt;&gt;"",IF(BF106&gt;BH106,IF(BF107&gt;BH107,"○",IF(BF108&gt;BH108,"○","×")),IF(BF107&gt;BH107,IF(BF108&gt;BH108,"○","×"),"×")),"")</f>
        <v>×</v>
      </c>
      <c r="BJ106" s="397" t="s">
        <v>178</v>
      </c>
      <c r="BK106" s="398"/>
      <c r="BL106" s="398"/>
      <c r="BM106" s="399"/>
      <c r="BN106" s="39"/>
      <c r="BO106" s="45"/>
      <c r="BP106" s="46"/>
      <c r="BQ106" s="67"/>
      <c r="BR106" s="68"/>
      <c r="BS106" s="48"/>
      <c r="BT106" s="46"/>
      <c r="BU106" s="46"/>
      <c r="BV106" s="48"/>
      <c r="BX106" s="98"/>
    </row>
    <row r="107" spans="1:76" ht="8.25" customHeight="1">
      <c r="A107" s="77"/>
      <c r="B107" s="2" t="s">
        <v>76</v>
      </c>
      <c r="C107" s="8" t="s">
        <v>77</v>
      </c>
      <c r="D107" s="27">
        <f>IF(J104="","",J104)</f>
        <v>16</v>
      </c>
      <c r="E107" s="24" t="str">
        <f aca="true" t="shared" si="30" ref="E107:E118">IF(D107="","","-")</f>
        <v>-</v>
      </c>
      <c r="F107" s="28">
        <f>IF(H104="","",H104)</f>
        <v>21</v>
      </c>
      <c r="G107" s="330" t="str">
        <f>IF(K104="","",IF(K104="○","×",IF(K104="×","○")))</f>
        <v>×</v>
      </c>
      <c r="H107" s="364"/>
      <c r="I107" s="365"/>
      <c r="J107" s="365"/>
      <c r="K107" s="366"/>
      <c r="L107" s="88">
        <v>21</v>
      </c>
      <c r="M107" s="24" t="str">
        <f t="shared" si="24"/>
        <v>-</v>
      </c>
      <c r="N107" s="85">
        <v>16</v>
      </c>
      <c r="O107" s="327" t="str">
        <f>IF(L107&lt;&gt;"",IF(L107&gt;N107,IF(L108&gt;N108,"○",IF(L109&gt;N109,"○","×")),IF(L108&gt;N108,IF(L109&gt;N109,"○","×"),"×")),"")</f>
        <v>○</v>
      </c>
      <c r="P107" s="92">
        <v>21</v>
      </c>
      <c r="Q107" s="29" t="str">
        <f t="shared" si="25"/>
        <v>-</v>
      </c>
      <c r="R107" s="93">
        <v>13</v>
      </c>
      <c r="S107" s="327" t="str">
        <f>IF(P107&lt;&gt;"",IF(P107&gt;R107,IF(P108&gt;R108,"○",IF(P109&gt;R109,"○","×")),IF(P108&gt;R108,IF(P109&gt;R109,"○","×"),"×")),"")</f>
        <v>○</v>
      </c>
      <c r="T107" s="92">
        <v>16</v>
      </c>
      <c r="U107" s="29" t="str">
        <f t="shared" si="26"/>
        <v>-</v>
      </c>
      <c r="V107" s="93">
        <v>21</v>
      </c>
      <c r="W107" s="333" t="str">
        <f>IF(T107&lt;&gt;"",IF(T107&gt;V107,IF(T108&gt;V108,"○",IF(T109&gt;V109,"○","×")),IF(T108&gt;V108,IF(T109&gt;V109,"○","×"),"×")),"")</f>
        <v>○</v>
      </c>
      <c r="X107" s="352" t="s">
        <v>7</v>
      </c>
      <c r="Y107" s="353"/>
      <c r="Z107" s="353"/>
      <c r="AA107" s="354"/>
      <c r="AB107" s="39"/>
      <c r="AC107" s="55"/>
      <c r="AD107" s="56"/>
      <c r="AE107" s="70"/>
      <c r="AF107" s="71"/>
      <c r="AG107" s="57"/>
      <c r="AH107" s="56"/>
      <c r="AI107" s="56"/>
      <c r="AJ107" s="57"/>
      <c r="AL107" s="217"/>
      <c r="AM107" s="77"/>
      <c r="AN107" s="2" t="s">
        <v>104</v>
      </c>
      <c r="AO107" s="3" t="s">
        <v>101</v>
      </c>
      <c r="AP107" s="393"/>
      <c r="AQ107" s="368"/>
      <c r="AR107" s="368"/>
      <c r="AS107" s="369"/>
      <c r="AT107" s="88">
        <v>16</v>
      </c>
      <c r="AU107" s="24" t="str">
        <f>IF(AT107="","","-")</f>
        <v>-</v>
      </c>
      <c r="AV107" s="91">
        <v>21</v>
      </c>
      <c r="AW107" s="312"/>
      <c r="AX107" s="88">
        <v>21</v>
      </c>
      <c r="AY107" s="24" t="str">
        <f t="shared" si="27"/>
        <v>-</v>
      </c>
      <c r="AZ107" s="85">
        <v>9</v>
      </c>
      <c r="BA107" s="312"/>
      <c r="BB107" s="88">
        <v>21</v>
      </c>
      <c r="BC107" s="24" t="str">
        <f t="shared" si="28"/>
        <v>-</v>
      </c>
      <c r="BD107" s="85">
        <v>6</v>
      </c>
      <c r="BE107" s="312"/>
      <c r="BF107" s="88">
        <v>12</v>
      </c>
      <c r="BG107" s="24" t="str">
        <f t="shared" si="29"/>
        <v>-</v>
      </c>
      <c r="BH107" s="85">
        <v>21</v>
      </c>
      <c r="BI107" s="334"/>
      <c r="BJ107" s="355"/>
      <c r="BK107" s="356"/>
      <c r="BL107" s="356"/>
      <c r="BM107" s="357"/>
      <c r="BN107" s="39"/>
      <c r="BO107" s="45">
        <f>COUNTIF(AP106:BI108,"○")</f>
        <v>2</v>
      </c>
      <c r="BP107" s="46">
        <f>COUNTIF(AP106:BI108,"×")</f>
        <v>2</v>
      </c>
      <c r="BQ107" s="67">
        <f>(IF((AP106&gt;AR106),1,0))+(IF((AP107&gt;AR107),1,0))+(IF((AP108&gt;AR108),1,0))+(IF((AT106&gt;AV106),1,0))+(IF((AT107&gt;AV107),1,0))+(IF((AT108&gt;AV108),1,0))+(IF((AX106&gt;AZ106),1,0))+(IF((AX107&gt;AZ107),1,0))+(IF((AX108&gt;AZ108),1,0))+(IF((BB106&gt;BD106),1,0))+(IF((BB107&gt;BD107),1,0))+(IF((BB108&gt;BD108),1,0))+(IF((BF106&gt;BH106),1,0))+(IF((BF107&gt;BH107),1,0))+(IF((BF108&gt;BH108),1,0))</f>
        <v>4</v>
      </c>
      <c r="BR107" s="68">
        <f>(IF((AP106&lt;AR106),1,0))+(IF((AP107&lt;AR107),1,0))+(IF((AP108&lt;AR108),1,0))+(IF((AT106&lt;AV106),1,0))+(IF((AT107&lt;AV107),1,0))+(IF((AT108&lt;AV108),1,0))+(IF((AX106&lt;AZ106),1,0))+(IF((AX107&lt;AZ107),1,0))+(IF((AX108&lt;AZ108),1,0))+(IF((BB106&lt;BD106),1,0))+(IF((BB107&lt;BD107),1,0))+(IF((BB108&lt;BD108),1,0))+(IF((BF106&lt;BH106),1,0))+(IF((BF107&lt;BH107),1,0))+(IF((BF108&lt;BH108),1,0))</f>
        <v>4</v>
      </c>
      <c r="BS107" s="69">
        <f>BQ107-BR107</f>
        <v>0</v>
      </c>
      <c r="BT107" s="46">
        <f>SUM(AP106:AP108,AT106:AT108,AX106:AX108,BB106:BB108,BF106:BF108)</f>
        <v>146</v>
      </c>
      <c r="BU107" s="46">
        <f>SUM(AR106:AR108,AV106:AV108,AZ106:AZ108,BD106:BD108,BH106:BH108)</f>
        <v>128</v>
      </c>
      <c r="BV107" s="48">
        <f>BT107-BU107</f>
        <v>18</v>
      </c>
      <c r="BX107" s="98"/>
    </row>
    <row r="108" spans="1:76" ht="8.25" customHeight="1">
      <c r="A108" s="77"/>
      <c r="B108" s="2" t="s">
        <v>78</v>
      </c>
      <c r="C108" s="3" t="s">
        <v>208</v>
      </c>
      <c r="D108" s="27">
        <f>IF(J105="","",J105)</f>
        <v>21</v>
      </c>
      <c r="E108" s="24" t="str">
        <f t="shared" si="30"/>
        <v>-</v>
      </c>
      <c r="F108" s="28">
        <f>IF(H105="","",H105)</f>
        <v>13</v>
      </c>
      <c r="G108" s="331" t="str">
        <f>IF(I105="","",I105)</f>
        <v>-</v>
      </c>
      <c r="H108" s="367"/>
      <c r="I108" s="368"/>
      <c r="J108" s="368"/>
      <c r="K108" s="369"/>
      <c r="L108" s="88">
        <v>21</v>
      </c>
      <c r="M108" s="24" t="str">
        <f t="shared" si="24"/>
        <v>-</v>
      </c>
      <c r="N108" s="85">
        <v>10</v>
      </c>
      <c r="O108" s="312"/>
      <c r="P108" s="88">
        <v>21</v>
      </c>
      <c r="Q108" s="24" t="str">
        <f t="shared" si="25"/>
        <v>-</v>
      </c>
      <c r="R108" s="85">
        <v>16</v>
      </c>
      <c r="S108" s="312"/>
      <c r="T108" s="88">
        <v>21</v>
      </c>
      <c r="U108" s="24" t="str">
        <f t="shared" si="26"/>
        <v>-</v>
      </c>
      <c r="V108" s="85">
        <v>14</v>
      </c>
      <c r="W108" s="334"/>
      <c r="X108" s="355"/>
      <c r="Y108" s="356"/>
      <c r="Z108" s="356"/>
      <c r="AA108" s="357"/>
      <c r="AB108" s="39"/>
      <c r="AC108" s="45">
        <f>COUNTIF(D107:W109,"○")</f>
        <v>3</v>
      </c>
      <c r="AD108" s="46">
        <f>COUNTIF(D107:W109,"×")</f>
        <v>1</v>
      </c>
      <c r="AE108" s="67">
        <f>(IF((D107&gt;F107),1,0))+(IF((D108&gt;F108),1,0))+(IF((D109&gt;F109),1,0))+(IF((H107&gt;J107),1,0))+(IF((H108&gt;J108),1,0))+(IF((H109&gt;J109),1,0))+(IF((L107&gt;N107),1,0))+(IF((L108&gt;N108),1,0))+(IF((L109&gt;N109),1,0))+(IF((P107&gt;R107),1,0))+(IF((P108&gt;R108),1,0))+(IF((P109&gt;R109),1,0))+(IF((T107&gt;V107),1,0))+(IF((T108&gt;V108),1,0))+(IF((T109&gt;V109),1,0))</f>
        <v>7</v>
      </c>
      <c r="AF108" s="68">
        <f>(IF((D107&lt;F107),1,0))+(IF((D108&lt;F108),1,0))+(IF((D109&lt;F109),1,0))+(IF((H107&lt;J107),1,0))+(IF((H108&lt;J108),1,0))+(IF((H109&lt;J109),1,0))+(IF((L107&lt;N107),1,0))+(IF((L108&lt;N108),1,0))+(IF((L109&lt;N109),1,0))+(IF((P107&lt;R107),1,0))+(IF((P108&lt;R108),1,0))+(IF((P109&lt;R109),1,0))+(IF((T107&lt;V107),1,0))+(IF((T108&lt;V108),1,0))+(IF((T109&lt;V109),1,0))</f>
        <v>3</v>
      </c>
      <c r="AG108" s="69">
        <f>AE108-AF108</f>
        <v>4</v>
      </c>
      <c r="AH108" s="46">
        <f>SUM(D107:D109,H107:H109,L107:L109,P107:P109,T107:T109)</f>
        <v>194</v>
      </c>
      <c r="AI108" s="46">
        <f>SUM(F107:F109,J107:J109,N107:N109,R107:R109,V107:V109)</f>
        <v>150</v>
      </c>
      <c r="AJ108" s="48">
        <f>AH108-AI108</f>
        <v>44</v>
      </c>
      <c r="AL108" s="217"/>
      <c r="AM108" s="77"/>
      <c r="AN108" s="5"/>
      <c r="AO108" s="6"/>
      <c r="AP108" s="394"/>
      <c r="AQ108" s="371"/>
      <c r="AR108" s="371"/>
      <c r="AS108" s="372"/>
      <c r="AT108" s="89"/>
      <c r="AU108" s="24">
        <f>IF(AT108="","","-")</f>
      </c>
      <c r="AV108" s="86"/>
      <c r="AW108" s="328"/>
      <c r="AX108" s="89"/>
      <c r="AY108" s="26">
        <f t="shared" si="27"/>
      </c>
      <c r="AZ108" s="86"/>
      <c r="BA108" s="312"/>
      <c r="BB108" s="88"/>
      <c r="BC108" s="24">
        <f t="shared" si="28"/>
      </c>
      <c r="BD108" s="85"/>
      <c r="BE108" s="312"/>
      <c r="BF108" s="88"/>
      <c r="BG108" s="24">
        <f t="shared" si="29"/>
      </c>
      <c r="BH108" s="85"/>
      <c r="BI108" s="334"/>
      <c r="BJ108" s="18">
        <f>BO107</f>
        <v>2</v>
      </c>
      <c r="BK108" s="19" t="s">
        <v>25</v>
      </c>
      <c r="BL108" s="19">
        <f>BP107</f>
        <v>2</v>
      </c>
      <c r="BM108" s="20" t="s">
        <v>20</v>
      </c>
      <c r="BN108" s="39"/>
      <c r="BO108" s="45"/>
      <c r="BP108" s="46"/>
      <c r="BQ108" s="67"/>
      <c r="BR108" s="68"/>
      <c r="BS108" s="48"/>
      <c r="BT108" s="46"/>
      <c r="BU108" s="46"/>
      <c r="BV108" s="48"/>
      <c r="BX108" s="98"/>
    </row>
    <row r="109" spans="1:76" ht="8.25" customHeight="1">
      <c r="A109" s="77"/>
      <c r="B109" s="5"/>
      <c r="C109" s="11"/>
      <c r="D109" s="30">
        <f>IF(J106="","",J106)</f>
        <v>15</v>
      </c>
      <c r="E109" s="24" t="str">
        <f t="shared" si="30"/>
        <v>-</v>
      </c>
      <c r="F109" s="31">
        <f>IF(H106="","",H106)</f>
        <v>21</v>
      </c>
      <c r="G109" s="332" t="str">
        <f>IF(I106="","",I106)</f>
        <v>-</v>
      </c>
      <c r="H109" s="370"/>
      <c r="I109" s="371"/>
      <c r="J109" s="371"/>
      <c r="K109" s="372"/>
      <c r="L109" s="89"/>
      <c r="M109" s="24">
        <f t="shared" si="24"/>
      </c>
      <c r="N109" s="86"/>
      <c r="O109" s="328"/>
      <c r="P109" s="89"/>
      <c r="Q109" s="26">
        <f t="shared" si="25"/>
      </c>
      <c r="R109" s="86"/>
      <c r="S109" s="328"/>
      <c r="T109" s="89">
        <v>21</v>
      </c>
      <c r="U109" s="26" t="str">
        <f t="shared" si="26"/>
        <v>-</v>
      </c>
      <c r="V109" s="86">
        <v>5</v>
      </c>
      <c r="W109" s="334"/>
      <c r="X109" s="18">
        <f>AC108</f>
        <v>3</v>
      </c>
      <c r="Y109" s="19" t="s">
        <v>25</v>
      </c>
      <c r="Z109" s="19">
        <f>AD108</f>
        <v>1</v>
      </c>
      <c r="AA109" s="20" t="s">
        <v>20</v>
      </c>
      <c r="AB109" s="39"/>
      <c r="AC109" s="58"/>
      <c r="AD109" s="59"/>
      <c r="AE109" s="72"/>
      <c r="AF109" s="73"/>
      <c r="AG109" s="63"/>
      <c r="AH109" s="59"/>
      <c r="AI109" s="59"/>
      <c r="AJ109" s="63"/>
      <c r="AL109" s="217"/>
      <c r="AM109" s="77"/>
      <c r="AN109" s="2" t="s">
        <v>105</v>
      </c>
      <c r="AO109" s="8" t="s">
        <v>106</v>
      </c>
      <c r="AP109" s="27">
        <f>IF(AV106="","",AV106)</f>
        <v>22</v>
      </c>
      <c r="AQ109" s="24" t="str">
        <f aca="true" t="shared" si="31" ref="AQ109:AQ120">IF(AP109="","","-")</f>
        <v>-</v>
      </c>
      <c r="AR109" s="28">
        <f>IF(AT106="","",AT106)</f>
        <v>20</v>
      </c>
      <c r="AS109" s="330" t="str">
        <f>IF(AW106="","",IF(AW106="○","×",IF(AW106="×","○")))</f>
        <v>○</v>
      </c>
      <c r="AT109" s="364"/>
      <c r="AU109" s="365"/>
      <c r="AV109" s="365"/>
      <c r="AW109" s="366"/>
      <c r="AX109" s="88">
        <v>10</v>
      </c>
      <c r="AY109" s="24" t="str">
        <f t="shared" si="27"/>
        <v>-</v>
      </c>
      <c r="AZ109" s="85">
        <v>21</v>
      </c>
      <c r="BA109" s="327" t="str">
        <f>IF(AX109&lt;&gt;"",IF(AX109&gt;AZ109,IF(AX110&gt;AZ110,"○",IF(AX111&gt;AZ111,"○","×")),IF(AX110&gt;AZ110,IF(AX111&gt;AZ111,"○","×"),"×")),"")</f>
        <v>○</v>
      </c>
      <c r="BB109" s="92">
        <v>21</v>
      </c>
      <c r="BC109" s="29" t="str">
        <f t="shared" si="28"/>
        <v>-</v>
      </c>
      <c r="BD109" s="93">
        <v>8</v>
      </c>
      <c r="BE109" s="327" t="str">
        <f>IF(BB109&lt;&gt;"",IF(BB109&gt;BD109,IF(BB110&gt;BD110,"○",IF(BB111&gt;BD111,"○","×")),IF(BB110&gt;BD110,IF(BB111&gt;BD111,"○","×"),"×")),"")</f>
        <v>○</v>
      </c>
      <c r="BF109" s="92">
        <v>18</v>
      </c>
      <c r="BG109" s="29" t="str">
        <f t="shared" si="29"/>
        <v>-</v>
      </c>
      <c r="BH109" s="93">
        <v>21</v>
      </c>
      <c r="BI109" s="333" t="str">
        <f>IF(BF109&lt;&gt;"",IF(BF109&gt;BH109,IF(BF110&gt;BH110,"○",IF(BF111&gt;BH111,"○","×")),IF(BF110&gt;BH110,IF(BF111&gt;BH111,"○","×"),"×")),"")</f>
        <v>×</v>
      </c>
      <c r="BJ109" s="352" t="s">
        <v>180</v>
      </c>
      <c r="BK109" s="353"/>
      <c r="BL109" s="353"/>
      <c r="BM109" s="354"/>
      <c r="BN109" s="39"/>
      <c r="BO109" s="55"/>
      <c r="BP109" s="56"/>
      <c r="BQ109" s="70"/>
      <c r="BR109" s="71"/>
      <c r="BS109" s="57"/>
      <c r="BT109" s="56"/>
      <c r="BU109" s="56"/>
      <c r="BV109" s="57"/>
      <c r="BX109" s="98"/>
    </row>
    <row r="110" spans="1:76" ht="8.25" customHeight="1">
      <c r="A110" s="77"/>
      <c r="B110" s="10" t="s">
        <v>223</v>
      </c>
      <c r="C110" s="3" t="s">
        <v>35</v>
      </c>
      <c r="D110" s="27">
        <f>IF(N104="","",N104)</f>
        <v>12</v>
      </c>
      <c r="E110" s="29" t="str">
        <f t="shared" si="30"/>
        <v>-</v>
      </c>
      <c r="F110" s="28">
        <f>IF(L104="","",L104)</f>
        <v>21</v>
      </c>
      <c r="G110" s="330" t="str">
        <f>IF(O104="","",IF(O104="○","×",IF(O104="×","○")))</f>
        <v>×</v>
      </c>
      <c r="H110" s="4">
        <f>IF(N107="","",N107)</f>
        <v>16</v>
      </c>
      <c r="I110" s="24" t="str">
        <f aca="true" t="shared" si="32" ref="I110:I118">IF(H110="","","-")</f>
        <v>-</v>
      </c>
      <c r="J110" s="28">
        <f>IF(L107="","",L107)</f>
        <v>21</v>
      </c>
      <c r="K110" s="330" t="str">
        <f>IF(O107="","",IF(O107="○","×",IF(O107="×","○")))</f>
        <v>×</v>
      </c>
      <c r="L110" s="364"/>
      <c r="M110" s="365"/>
      <c r="N110" s="365"/>
      <c r="O110" s="366"/>
      <c r="P110" s="88">
        <v>21</v>
      </c>
      <c r="Q110" s="24" t="str">
        <f t="shared" si="25"/>
        <v>-</v>
      </c>
      <c r="R110" s="85">
        <v>19</v>
      </c>
      <c r="S110" s="312" t="str">
        <f>IF(P110&lt;&gt;"",IF(P110&gt;R110,IF(P111&gt;R111,"○",IF(P112&gt;R112,"○","×")),IF(P111&gt;R111,IF(P112&gt;R112,"○","×"),"×")),"")</f>
        <v>○</v>
      </c>
      <c r="T110" s="88">
        <v>23</v>
      </c>
      <c r="U110" s="24" t="str">
        <f t="shared" si="26"/>
        <v>-</v>
      </c>
      <c r="V110" s="85">
        <v>21</v>
      </c>
      <c r="W110" s="333" t="str">
        <f>IF(T110&lt;&gt;"",IF(T110&gt;V110,IF(T111&gt;V111,"○",IF(T112&gt;V112,"○","×")),IF(T111&gt;V111,IF(T112&gt;V112,"○","×"),"×")),"")</f>
        <v>○</v>
      </c>
      <c r="X110" s="352" t="s">
        <v>178</v>
      </c>
      <c r="Y110" s="353"/>
      <c r="Z110" s="353"/>
      <c r="AA110" s="354"/>
      <c r="AB110" s="39"/>
      <c r="AC110" s="45"/>
      <c r="AD110" s="46"/>
      <c r="AE110" s="67"/>
      <c r="AF110" s="68"/>
      <c r="AG110" s="48"/>
      <c r="AH110" s="46"/>
      <c r="AI110" s="46"/>
      <c r="AJ110" s="48"/>
      <c r="AL110" s="217"/>
      <c r="AM110" s="77"/>
      <c r="AN110" s="2" t="s">
        <v>118</v>
      </c>
      <c r="AO110" s="3" t="s">
        <v>106</v>
      </c>
      <c r="AP110" s="27">
        <f>IF(AV107="","",AV107)</f>
        <v>21</v>
      </c>
      <c r="AQ110" s="24" t="str">
        <f t="shared" si="31"/>
        <v>-</v>
      </c>
      <c r="AR110" s="28">
        <f>IF(AT107="","",AT107)</f>
        <v>16</v>
      </c>
      <c r="AS110" s="331" t="str">
        <f>IF(AU107="","",AU107)</f>
        <v>-</v>
      </c>
      <c r="AT110" s="367"/>
      <c r="AU110" s="368"/>
      <c r="AV110" s="368"/>
      <c r="AW110" s="369"/>
      <c r="AX110" s="88">
        <v>22</v>
      </c>
      <c r="AY110" s="24" t="str">
        <f t="shared" si="27"/>
        <v>-</v>
      </c>
      <c r="AZ110" s="85">
        <v>20</v>
      </c>
      <c r="BA110" s="312"/>
      <c r="BB110" s="88">
        <v>21</v>
      </c>
      <c r="BC110" s="24" t="str">
        <f t="shared" si="28"/>
        <v>-</v>
      </c>
      <c r="BD110" s="85">
        <v>14</v>
      </c>
      <c r="BE110" s="312"/>
      <c r="BF110" s="88">
        <v>21</v>
      </c>
      <c r="BG110" s="24" t="str">
        <f t="shared" si="29"/>
        <v>-</v>
      </c>
      <c r="BH110" s="85">
        <v>16</v>
      </c>
      <c r="BI110" s="334"/>
      <c r="BJ110" s="355"/>
      <c r="BK110" s="356"/>
      <c r="BL110" s="356"/>
      <c r="BM110" s="357"/>
      <c r="BN110" s="39"/>
      <c r="BO110" s="45">
        <f>COUNTIF(AP109:BI111,"○")</f>
        <v>3</v>
      </c>
      <c r="BP110" s="46">
        <f>COUNTIF(AP109:BI111,"×")</f>
        <v>1</v>
      </c>
      <c r="BQ110" s="67">
        <f>(IF((AP109&gt;AR109),1,0))+(IF((AP110&gt;AR110),1,0))+(IF((AP111&gt;AR111),1,0))+(IF((AT109&gt;AV109),1,0))+(IF((AT110&gt;AV110),1,0))+(IF((AT111&gt;AV111),1,0))+(IF((AX109&gt;AZ109),1,0))+(IF((AX110&gt;AZ110),1,0))+(IF((AX111&gt;AZ111),1,0))+(IF((BB109&gt;BD109),1,0))+(IF((BB110&gt;BD110),1,0))+(IF((BB111&gt;BD111),1,0))+(IF((BF109&gt;BH109),1,0))+(IF((BF110&gt;BH110),1,0))+(IF((BF111&gt;BH111),1,0))</f>
        <v>7</v>
      </c>
      <c r="BR110" s="68">
        <f>(IF((AP109&lt;AR109),1,0))+(IF((AP110&lt;AR110),1,0))+(IF((AP111&lt;AR111),1,0))+(IF((AT109&lt;AV109),1,0))+(IF((AT110&lt;AV110),1,0))+(IF((AT111&lt;AV111),1,0))+(IF((AX109&lt;AZ109),1,0))+(IF((AX110&lt;AZ110),1,0))+(IF((AX111&lt;AZ111),1,0))+(IF((BB109&lt;BD109),1,0))+(IF((BB110&lt;BD110),1,0))+(IF((BB111&lt;BD111),1,0))+(IF((BF109&lt;BH109),1,0))+(IF((BF110&lt;BH110),1,0))+(IF((BF111&lt;BH111),1,0))</f>
        <v>3</v>
      </c>
      <c r="BS110" s="69">
        <f>BQ110-BR110</f>
        <v>4</v>
      </c>
      <c r="BT110" s="46">
        <f>SUM(AP109:AP111,AT109:AT111,AX109:AX111,BB109:BB111,BF109:BF111)</f>
        <v>190</v>
      </c>
      <c r="BU110" s="46">
        <f>SUM(AR109:AR111,AV109:AV111,AZ109:AZ111,BD109:BD111,BH109:BH111)</f>
        <v>173</v>
      </c>
      <c r="BV110" s="48">
        <f>BT110-BU110</f>
        <v>17</v>
      </c>
      <c r="BX110" s="98"/>
    </row>
    <row r="111" spans="1:76" ht="8.25" customHeight="1">
      <c r="A111" s="77"/>
      <c r="B111" s="10" t="s">
        <v>79</v>
      </c>
      <c r="C111" s="3" t="s">
        <v>35</v>
      </c>
      <c r="D111" s="27">
        <f>IF(N105="","",N105)</f>
        <v>12</v>
      </c>
      <c r="E111" s="24" t="str">
        <f t="shared" si="30"/>
        <v>-</v>
      </c>
      <c r="F111" s="28">
        <f>IF(L105="","",L105)</f>
        <v>21</v>
      </c>
      <c r="G111" s="331">
        <f>IF(I108="","",I108)</f>
      </c>
      <c r="H111" s="4">
        <f>IF(N108="","",N108)</f>
        <v>10</v>
      </c>
      <c r="I111" s="24" t="str">
        <f t="shared" si="32"/>
        <v>-</v>
      </c>
      <c r="J111" s="28">
        <f>IF(L108="","",L108)</f>
        <v>21</v>
      </c>
      <c r="K111" s="331" t="str">
        <f>IF(M108="","",M108)</f>
        <v>-</v>
      </c>
      <c r="L111" s="367"/>
      <c r="M111" s="368"/>
      <c r="N111" s="368"/>
      <c r="O111" s="369"/>
      <c r="P111" s="88">
        <v>21</v>
      </c>
      <c r="Q111" s="24" t="str">
        <f t="shared" si="25"/>
        <v>-</v>
      </c>
      <c r="R111" s="85">
        <v>15</v>
      </c>
      <c r="S111" s="312"/>
      <c r="T111" s="88">
        <v>22</v>
      </c>
      <c r="U111" s="24" t="str">
        <f t="shared" si="26"/>
        <v>-</v>
      </c>
      <c r="V111" s="85">
        <v>20</v>
      </c>
      <c r="W111" s="334"/>
      <c r="X111" s="355"/>
      <c r="Y111" s="356"/>
      <c r="Z111" s="356"/>
      <c r="AA111" s="357"/>
      <c r="AB111" s="39"/>
      <c r="AC111" s="45">
        <f>COUNTIF(D110:W112,"○")</f>
        <v>2</v>
      </c>
      <c r="AD111" s="46">
        <f>COUNTIF(D110:W112,"×")</f>
        <v>2</v>
      </c>
      <c r="AE111" s="67">
        <f>(IF((D110&gt;F110),1,0))+(IF((D111&gt;F111),1,0))+(IF((D112&gt;F112),1,0))+(IF((H110&gt;J110),1,0))+(IF((H111&gt;J111),1,0))+(IF((H112&gt;J112),1,0))+(IF((L110&gt;N110),1,0))+(IF((L111&gt;N111),1,0))+(IF((L112&gt;N112),1,0))+(IF((P110&gt;R110),1,0))+(IF((P111&gt;R111),1,0))+(IF((P112&gt;R112),1,0))+(IF((T110&gt;V110),1,0))+(IF((T111&gt;V111),1,0))+(IF((T112&gt;V112),1,0))</f>
        <v>4</v>
      </c>
      <c r="AF111" s="68">
        <f>(IF((D110&lt;F110),1,0))+(IF((D111&lt;F111),1,0))+(IF((D112&lt;F112),1,0))+(IF((H110&lt;J110),1,0))+(IF((H111&lt;J111),1,0))+(IF((H112&lt;J112),1,0))+(IF((L110&lt;N110),1,0))+(IF((L111&lt;N111),1,0))+(IF((L112&lt;N112),1,0))+(IF((P110&lt;R110),1,0))+(IF((P111&lt;R111),1,0))+(IF((P112&lt;R112),1,0))+(IF((T110&lt;V110),1,0))+(IF((T111&lt;V111),1,0))+(IF((T112&lt;V112),1,0))</f>
        <v>4</v>
      </c>
      <c r="AG111" s="69">
        <f>AE111-AF111</f>
        <v>0</v>
      </c>
      <c r="AH111" s="46">
        <f>SUM(D110:D112,H110:H112,L110:L112,P110:P112,T110:T112)</f>
        <v>137</v>
      </c>
      <c r="AI111" s="46">
        <f>SUM(F110:F112,J110:J112,N110:N112,R110:R112,V110:V112)</f>
        <v>159</v>
      </c>
      <c r="AJ111" s="48">
        <f>AH111-AI111</f>
        <v>-22</v>
      </c>
      <c r="AL111" s="217"/>
      <c r="AM111" s="77"/>
      <c r="AN111" s="5"/>
      <c r="AO111" s="11"/>
      <c r="AP111" s="30">
        <f>IF(AV108="","",AV108)</f>
      </c>
      <c r="AQ111" s="24">
        <f t="shared" si="31"/>
      </c>
      <c r="AR111" s="31">
        <f>IF(AT108="","",AT108)</f>
      </c>
      <c r="AS111" s="332">
        <f>IF(AU108="","",AU108)</f>
      </c>
      <c r="AT111" s="370"/>
      <c r="AU111" s="371"/>
      <c r="AV111" s="371"/>
      <c r="AW111" s="372"/>
      <c r="AX111" s="89">
        <v>21</v>
      </c>
      <c r="AY111" s="24" t="str">
        <f t="shared" si="27"/>
        <v>-</v>
      </c>
      <c r="AZ111" s="86">
        <v>16</v>
      </c>
      <c r="BA111" s="328"/>
      <c r="BB111" s="89"/>
      <c r="BC111" s="26">
        <f t="shared" si="28"/>
      </c>
      <c r="BD111" s="86"/>
      <c r="BE111" s="328"/>
      <c r="BF111" s="89">
        <v>13</v>
      </c>
      <c r="BG111" s="26" t="str">
        <f t="shared" si="29"/>
        <v>-</v>
      </c>
      <c r="BH111" s="86">
        <v>21</v>
      </c>
      <c r="BI111" s="334"/>
      <c r="BJ111" s="18">
        <f>BO110</f>
        <v>3</v>
      </c>
      <c r="BK111" s="19" t="s">
        <v>25</v>
      </c>
      <c r="BL111" s="19">
        <f>BP110</f>
        <v>1</v>
      </c>
      <c r="BM111" s="20" t="s">
        <v>20</v>
      </c>
      <c r="BN111" s="39"/>
      <c r="BO111" s="58"/>
      <c r="BP111" s="59"/>
      <c r="BQ111" s="72"/>
      <c r="BR111" s="73"/>
      <c r="BS111" s="63"/>
      <c r="BT111" s="59"/>
      <c r="BU111" s="59"/>
      <c r="BV111" s="63"/>
      <c r="BX111" s="98"/>
    </row>
    <row r="112" spans="1:76" ht="8.25" customHeight="1">
      <c r="A112" s="77"/>
      <c r="B112" s="5"/>
      <c r="C112" s="6"/>
      <c r="D112" s="27">
        <f>IF(N106="","",N106)</f>
      </c>
      <c r="E112" s="24">
        <f t="shared" si="30"/>
      </c>
      <c r="F112" s="28">
        <f>IF(L106="","",L106)</f>
      </c>
      <c r="G112" s="331">
        <f>IF(I109="","",I109)</f>
      </c>
      <c r="H112" s="4">
        <f>IF(N109="","",N109)</f>
      </c>
      <c r="I112" s="24">
        <f t="shared" si="32"/>
      </c>
      <c r="J112" s="28">
        <f>IF(L109="","",L109)</f>
      </c>
      <c r="K112" s="331">
        <f>IF(M109="","",M109)</f>
      </c>
      <c r="L112" s="367"/>
      <c r="M112" s="368"/>
      <c r="N112" s="368"/>
      <c r="O112" s="369"/>
      <c r="P112" s="88"/>
      <c r="Q112" s="24">
        <f t="shared" si="25"/>
      </c>
      <c r="R112" s="85"/>
      <c r="S112" s="328"/>
      <c r="T112" s="88"/>
      <c r="U112" s="24">
        <f t="shared" si="26"/>
      </c>
      <c r="V112" s="85"/>
      <c r="W112" s="335"/>
      <c r="X112" s="18">
        <f>AC111</f>
        <v>2</v>
      </c>
      <c r="Y112" s="19" t="s">
        <v>25</v>
      </c>
      <c r="Z112" s="19">
        <f>AD111</f>
        <v>2</v>
      </c>
      <c r="AA112" s="20" t="s">
        <v>20</v>
      </c>
      <c r="AB112" s="39"/>
      <c r="AC112" s="45"/>
      <c r="AD112" s="46"/>
      <c r="AE112" s="67"/>
      <c r="AF112" s="68"/>
      <c r="AG112" s="48"/>
      <c r="AH112" s="46"/>
      <c r="AI112" s="46"/>
      <c r="AJ112" s="48"/>
      <c r="AL112" s="217"/>
      <c r="AM112" s="77"/>
      <c r="AN112" s="10" t="s">
        <v>107</v>
      </c>
      <c r="AO112" s="3" t="s">
        <v>108</v>
      </c>
      <c r="AP112" s="27">
        <f>IF(AZ106="","",AZ106)</f>
        <v>16</v>
      </c>
      <c r="AQ112" s="29" t="str">
        <f t="shared" si="31"/>
        <v>-</v>
      </c>
      <c r="AR112" s="28">
        <f>IF(AX106="","",AX106)</f>
        <v>21</v>
      </c>
      <c r="AS112" s="330" t="str">
        <f>IF(BA106="","",IF(BA106="○","×",IF(BA106="×","○")))</f>
        <v>×</v>
      </c>
      <c r="AT112" s="4">
        <f>IF(AZ109="","",AZ109)</f>
        <v>21</v>
      </c>
      <c r="AU112" s="24" t="str">
        <f aca="true" t="shared" si="33" ref="AU112:AU120">IF(AT112="","","-")</f>
        <v>-</v>
      </c>
      <c r="AV112" s="28">
        <f>IF(AX109="","",AX109)</f>
        <v>10</v>
      </c>
      <c r="AW112" s="330" t="str">
        <f>IF(BA109="","",IF(BA109="○","×",IF(BA109="×","○")))</f>
        <v>×</v>
      </c>
      <c r="AX112" s="364"/>
      <c r="AY112" s="365"/>
      <c r="AZ112" s="365"/>
      <c r="BA112" s="366"/>
      <c r="BB112" s="88">
        <v>21</v>
      </c>
      <c r="BC112" s="24" t="str">
        <f t="shared" si="28"/>
        <v>-</v>
      </c>
      <c r="BD112" s="85">
        <v>5</v>
      </c>
      <c r="BE112" s="312" t="str">
        <f>IF(BB112&lt;&gt;"",IF(BB112&gt;BD112,IF(BB113&gt;BD113,"○",IF(BB114&gt;BD114,"○","×")),IF(BB113&gt;BD113,IF(BB114&gt;BD114,"○","×"),"×")),"")</f>
        <v>○</v>
      </c>
      <c r="BF112" s="88">
        <v>13</v>
      </c>
      <c r="BG112" s="24" t="str">
        <f t="shared" si="29"/>
        <v>-</v>
      </c>
      <c r="BH112" s="85">
        <v>21</v>
      </c>
      <c r="BI112" s="333" t="str">
        <f>IF(BF112&lt;&gt;"",IF(BF112&gt;BH112,IF(BF113&gt;BH113,"○",IF(BF114&gt;BH114,"○","×")),IF(BF113&gt;BH113,IF(BF114&gt;BH114,"○","×"),"×")),"")</f>
        <v>×</v>
      </c>
      <c r="BJ112" s="352" t="s">
        <v>8</v>
      </c>
      <c r="BK112" s="353"/>
      <c r="BL112" s="353"/>
      <c r="BM112" s="354"/>
      <c r="BN112" s="39"/>
      <c r="BO112" s="45"/>
      <c r="BP112" s="46"/>
      <c r="BQ112" s="67"/>
      <c r="BR112" s="68"/>
      <c r="BS112" s="48"/>
      <c r="BT112" s="46"/>
      <c r="BU112" s="46"/>
      <c r="BV112" s="48"/>
      <c r="BX112" s="98"/>
    </row>
    <row r="113" spans="2:76" ht="8.25" customHeight="1">
      <c r="B113" s="12" t="s">
        <v>80</v>
      </c>
      <c r="C113" s="8" t="s">
        <v>81</v>
      </c>
      <c r="D113" s="32">
        <f>IF(R104="","",R104)</f>
        <v>16</v>
      </c>
      <c r="E113" s="29" t="str">
        <f t="shared" si="30"/>
        <v>-</v>
      </c>
      <c r="F113" s="33">
        <f>IF(P104="","",P104)</f>
        <v>21</v>
      </c>
      <c r="G113" s="349" t="str">
        <f>IF(S104="","",IF(S104="○","×",IF(S104="×","○")))</f>
        <v>×</v>
      </c>
      <c r="H113" s="16">
        <f>IF(R107="","",R107)</f>
        <v>13</v>
      </c>
      <c r="I113" s="29" t="str">
        <f t="shared" si="32"/>
        <v>-</v>
      </c>
      <c r="J113" s="33">
        <f>IF(P107="","",P107)</f>
        <v>21</v>
      </c>
      <c r="K113" s="330" t="str">
        <f>IF(S107="","",IF(S107="○","×",IF(S107="×","○")))</f>
        <v>×</v>
      </c>
      <c r="L113" s="33">
        <f>IF(R110="","",R110)</f>
        <v>19</v>
      </c>
      <c r="M113" s="29" t="str">
        <f aca="true" t="shared" si="34" ref="M113:M118">IF(L113="","","-")</f>
        <v>-</v>
      </c>
      <c r="N113" s="33">
        <f>IF(P110="","",P110)</f>
        <v>21</v>
      </c>
      <c r="O113" s="330" t="str">
        <f>IF(S110="","",IF(S110="○","×",IF(S110="×","○")))</f>
        <v>×</v>
      </c>
      <c r="P113" s="364"/>
      <c r="Q113" s="365"/>
      <c r="R113" s="365"/>
      <c r="S113" s="366"/>
      <c r="T113" s="92">
        <v>16</v>
      </c>
      <c r="U113" s="29" t="str">
        <f t="shared" si="26"/>
        <v>-</v>
      </c>
      <c r="V113" s="93">
        <v>21</v>
      </c>
      <c r="W113" s="334" t="str">
        <f>IF(T113&lt;&gt;"",IF(T113&gt;V113,IF(T114&gt;V114,"○",IF(T115&gt;V115,"○","×")),IF(T114&gt;V114,IF(T115&gt;V115,"○","×"),"×")),"")</f>
        <v>○</v>
      </c>
      <c r="X113" s="352" t="s">
        <v>8</v>
      </c>
      <c r="Y113" s="353"/>
      <c r="Z113" s="353"/>
      <c r="AA113" s="354"/>
      <c r="AB113" s="39"/>
      <c r="AC113" s="55"/>
      <c r="AD113" s="56"/>
      <c r="AE113" s="70"/>
      <c r="AF113" s="71"/>
      <c r="AG113" s="57"/>
      <c r="AH113" s="56"/>
      <c r="AI113" s="56"/>
      <c r="AJ113" s="57"/>
      <c r="AL113" s="217"/>
      <c r="AM113" s="77"/>
      <c r="AN113" s="10" t="s">
        <v>109</v>
      </c>
      <c r="AO113" s="3" t="s">
        <v>108</v>
      </c>
      <c r="AP113" s="27">
        <f>IF(AZ107="","",AZ107)</f>
        <v>9</v>
      </c>
      <c r="AQ113" s="24" t="str">
        <f t="shared" si="31"/>
        <v>-</v>
      </c>
      <c r="AR113" s="28">
        <f>IF(AX107="","",AX107)</f>
        <v>21</v>
      </c>
      <c r="AS113" s="331">
        <f>IF(AU110="","",AU110)</f>
      </c>
      <c r="AT113" s="4">
        <f>IF(AZ110="","",AZ110)</f>
        <v>20</v>
      </c>
      <c r="AU113" s="24" t="str">
        <f t="shared" si="33"/>
        <v>-</v>
      </c>
      <c r="AV113" s="28">
        <f>IF(AX110="","",AX110)</f>
        <v>22</v>
      </c>
      <c r="AW113" s="331" t="str">
        <f>IF(AY110="","",AY110)</f>
        <v>-</v>
      </c>
      <c r="AX113" s="367"/>
      <c r="AY113" s="368"/>
      <c r="AZ113" s="368"/>
      <c r="BA113" s="369"/>
      <c r="BB113" s="88">
        <v>21</v>
      </c>
      <c r="BC113" s="24" t="str">
        <f t="shared" si="28"/>
        <v>-</v>
      </c>
      <c r="BD113" s="85">
        <v>4</v>
      </c>
      <c r="BE113" s="312"/>
      <c r="BF113" s="88">
        <v>18</v>
      </c>
      <c r="BG113" s="24" t="str">
        <f t="shared" si="29"/>
        <v>-</v>
      </c>
      <c r="BH113" s="85">
        <v>21</v>
      </c>
      <c r="BI113" s="334"/>
      <c r="BJ113" s="355"/>
      <c r="BK113" s="356"/>
      <c r="BL113" s="356"/>
      <c r="BM113" s="357"/>
      <c r="BN113" s="39"/>
      <c r="BO113" s="45">
        <f>COUNTIF(AP112:BI114,"○")</f>
        <v>1</v>
      </c>
      <c r="BP113" s="46">
        <f>COUNTIF(AP112:BI114,"×")</f>
        <v>3</v>
      </c>
      <c r="BQ113" s="67">
        <f>(IF((AP112&gt;AR112),1,0))+(IF((AP113&gt;AR113),1,0))+(IF((AP114&gt;AR114),1,0))+(IF((AT112&gt;AV112),1,0))+(IF((AT113&gt;AV113),1,0))+(IF((AT114&gt;AV114),1,0))+(IF((AX112&gt;AZ112),1,0))+(IF((AX113&gt;AZ113),1,0))+(IF((AX114&gt;AZ114),1,0))+(IF((BB112&gt;BD112),1,0))+(IF((BB113&gt;BD113),1,0))+(IF((BB114&gt;BD114),1,0))+(IF((BF112&gt;BH112),1,0))+(IF((BF113&gt;BH113),1,0))+(IF((BF114&gt;BH114),1,0))</f>
        <v>3</v>
      </c>
      <c r="BR113" s="68">
        <f>(IF((AP112&lt;AR112),1,0))+(IF((AP113&lt;AR113),1,0))+(IF((AP114&lt;AR114),1,0))+(IF((AT112&lt;AV112),1,0))+(IF((AT113&lt;AV113),1,0))+(IF((AT114&lt;AV114),1,0))+(IF((AX112&lt;AZ112),1,0))+(IF((AX113&lt;AZ113),1,0))+(IF((AX114&lt;AZ114),1,0))+(IF((BB112&lt;BD112),1,0))+(IF((BB113&lt;BD113),1,0))+(IF((BB114&lt;BD114),1,0))+(IF((BF112&lt;BH112),1,0))+(IF((BF113&lt;BH113),1,0))+(IF((BF114&lt;BH114),1,0))</f>
        <v>6</v>
      </c>
      <c r="BS113" s="69">
        <f>BQ113-BR113</f>
        <v>-3</v>
      </c>
      <c r="BT113" s="46">
        <f>SUM(AP112:AP114,AT112:AT114,AX112:AX114,BB112:BB114,BF112:BF114)</f>
        <v>155</v>
      </c>
      <c r="BU113" s="46">
        <f>SUM(AR112:AR114,AV112:AV114,AZ112:AZ114,BD112:BD114,BH112:BH114)</f>
        <v>146</v>
      </c>
      <c r="BV113" s="48">
        <f>BT113-BU113</f>
        <v>9</v>
      </c>
      <c r="BX113" s="98"/>
    </row>
    <row r="114" spans="2:76" ht="8.25" customHeight="1">
      <c r="B114" s="10" t="s">
        <v>82</v>
      </c>
      <c r="C114" s="3" t="s">
        <v>81</v>
      </c>
      <c r="D114" s="27">
        <f>IF(R105="","",R105)</f>
        <v>10</v>
      </c>
      <c r="E114" s="24" t="str">
        <f t="shared" si="30"/>
        <v>-</v>
      </c>
      <c r="F114" s="28">
        <f>IF(P105="","",P105)</f>
        <v>21</v>
      </c>
      <c r="G114" s="350" t="str">
        <f>IF(I111="","",I111)</f>
        <v>-</v>
      </c>
      <c r="H114" s="4">
        <f>IF(R108="","",R108)</f>
        <v>16</v>
      </c>
      <c r="I114" s="24" t="str">
        <f t="shared" si="32"/>
        <v>-</v>
      </c>
      <c r="J114" s="28">
        <f>IF(P108="","",P108)</f>
        <v>21</v>
      </c>
      <c r="K114" s="331">
        <f>IF(M111="","",M111)</f>
      </c>
      <c r="L114" s="28">
        <f>IF(R111="","",R111)</f>
        <v>15</v>
      </c>
      <c r="M114" s="24" t="str">
        <f t="shared" si="34"/>
        <v>-</v>
      </c>
      <c r="N114" s="28">
        <f>IF(P111="","",P111)</f>
        <v>21</v>
      </c>
      <c r="O114" s="331" t="str">
        <f>IF(Q111="","",Q111)</f>
        <v>-</v>
      </c>
      <c r="P114" s="367"/>
      <c r="Q114" s="368"/>
      <c r="R114" s="368"/>
      <c r="S114" s="369"/>
      <c r="T114" s="88">
        <v>21</v>
      </c>
      <c r="U114" s="24" t="str">
        <f t="shared" si="26"/>
        <v>-</v>
      </c>
      <c r="V114" s="85">
        <v>19</v>
      </c>
      <c r="W114" s="334"/>
      <c r="X114" s="355"/>
      <c r="Y114" s="356"/>
      <c r="Z114" s="356"/>
      <c r="AA114" s="357"/>
      <c r="AB114" s="39"/>
      <c r="AC114" s="45">
        <f>COUNTIF(D113:W115,"○")</f>
        <v>1</v>
      </c>
      <c r="AD114" s="46">
        <f>COUNTIF(D113:W115,"×")</f>
        <v>3</v>
      </c>
      <c r="AE114" s="67">
        <f>(IF((D113&gt;F113),1,0))+(IF((D114&gt;F114),1,0))+(IF((D115&gt;F115),1,0))+(IF((H113&gt;J113),1,0))+(IF((H114&gt;J114),1,0))+(IF((H115&gt;J115),1,0))+(IF((L113&gt;N113),1,0))+(IF((L114&gt;N114),1,0))+(IF((L115&gt;N115),1,0))+(IF((P113&gt;R113),1,0))+(IF((P114&gt;R114),1,0))+(IF((P115&gt;R115),1,0))+(IF((T113&gt;V113),1,0))+(IF((T114&gt;V114),1,0))+(IF((T115&gt;V115),1,0))</f>
        <v>2</v>
      </c>
      <c r="AF114" s="68">
        <f>(IF((D113&lt;F113),1,0))+(IF((D114&lt;F114),1,0))+(IF((D115&lt;F115),1,0))+(IF((H113&lt;J113),1,0))+(IF((H114&lt;J114),1,0))+(IF((H115&lt;J115),1,0))+(IF((L113&lt;N113),1,0))+(IF((L114&lt;N114),1,0))+(IF((L115&lt;N115),1,0))+(IF((P113&lt;R113),1,0))+(IF((P114&lt;R114),1,0))+(IF((P115&lt;R115),1,0))+(IF((T113&lt;V113),1,0))+(IF((T114&lt;V114),1,0))+(IF((T115&lt;V115),1,0))</f>
        <v>7</v>
      </c>
      <c r="AG114" s="69">
        <f>AE114-AF114</f>
        <v>-5</v>
      </c>
      <c r="AH114" s="46">
        <f>SUM(D113:D115,H113:H115,L113:L115,P113:P115,T113:T115)</f>
        <v>147</v>
      </c>
      <c r="AI114" s="46">
        <f>SUM(F113:F115,J113:J115,N113:N115,R113:R115,V113:V115)</f>
        <v>184</v>
      </c>
      <c r="AJ114" s="48">
        <f>AH114-AI114</f>
        <v>-37</v>
      </c>
      <c r="AL114" s="217"/>
      <c r="AM114" s="77"/>
      <c r="AN114" s="5"/>
      <c r="AO114" s="6"/>
      <c r="AP114" s="27">
        <f>IF(AZ108="","",AZ108)</f>
      </c>
      <c r="AQ114" s="24">
        <f t="shared" si="31"/>
      </c>
      <c r="AR114" s="28">
        <f>IF(AX108="","",AX108)</f>
      </c>
      <c r="AS114" s="331">
        <f>IF(AU111="","",AU111)</f>
      </c>
      <c r="AT114" s="4">
        <f>IF(AZ111="","",AZ111)</f>
        <v>16</v>
      </c>
      <c r="AU114" s="24" t="str">
        <f t="shared" si="33"/>
        <v>-</v>
      </c>
      <c r="AV114" s="28">
        <f>IF(AX111="","",AX111)</f>
        <v>21</v>
      </c>
      <c r="AW114" s="331" t="str">
        <f>IF(AY111="","",AY111)</f>
        <v>-</v>
      </c>
      <c r="AX114" s="367"/>
      <c r="AY114" s="368"/>
      <c r="AZ114" s="368"/>
      <c r="BA114" s="369"/>
      <c r="BB114" s="88"/>
      <c r="BC114" s="24">
        <f t="shared" si="28"/>
      </c>
      <c r="BD114" s="85"/>
      <c r="BE114" s="328"/>
      <c r="BF114" s="88"/>
      <c r="BG114" s="24">
        <f t="shared" si="29"/>
      </c>
      <c r="BH114" s="85"/>
      <c r="BI114" s="335"/>
      <c r="BJ114" s="18">
        <f>BO113</f>
        <v>1</v>
      </c>
      <c r="BK114" s="19" t="s">
        <v>25</v>
      </c>
      <c r="BL114" s="19">
        <f>BP113</f>
        <v>3</v>
      </c>
      <c r="BM114" s="20" t="s">
        <v>20</v>
      </c>
      <c r="BN114" s="39"/>
      <c r="BO114" s="45"/>
      <c r="BP114" s="46"/>
      <c r="BQ114" s="67"/>
      <c r="BR114" s="68"/>
      <c r="BS114" s="48"/>
      <c r="BT114" s="46"/>
      <c r="BU114" s="46"/>
      <c r="BV114" s="48"/>
      <c r="BX114" s="98"/>
    </row>
    <row r="115" spans="2:76" ht="8.25" customHeight="1">
      <c r="B115" s="10"/>
      <c r="C115" s="6"/>
      <c r="D115" s="27">
        <f>IF(R106="","",R106)</f>
      </c>
      <c r="E115" s="24">
        <f t="shared" si="30"/>
      </c>
      <c r="F115" s="28">
        <f>IF(P106="","",P106)</f>
      </c>
      <c r="G115" s="350">
        <f>IF(I112="","",I112)</f>
      </c>
      <c r="H115" s="4">
        <f>IF(R109="","",R109)</f>
      </c>
      <c r="I115" s="24">
        <f t="shared" si="32"/>
      </c>
      <c r="J115" s="28">
        <f>IF(P109="","",P109)</f>
      </c>
      <c r="K115" s="331">
        <f>IF(M112="","",M112)</f>
      </c>
      <c r="L115" s="28">
        <f>IF(R112="","",R112)</f>
      </c>
      <c r="M115" s="24">
        <f t="shared" si="34"/>
      </c>
      <c r="N115" s="28">
        <f>IF(P112="","",P112)</f>
      </c>
      <c r="O115" s="331">
        <f>IF(Q112="","",Q112)</f>
      </c>
      <c r="P115" s="367"/>
      <c r="Q115" s="368"/>
      <c r="R115" s="368"/>
      <c r="S115" s="369"/>
      <c r="T115" s="88">
        <v>21</v>
      </c>
      <c r="U115" s="24" t="str">
        <f t="shared" si="26"/>
        <v>-</v>
      </c>
      <c r="V115" s="85">
        <v>18</v>
      </c>
      <c r="W115" s="335"/>
      <c r="X115" s="18">
        <f>AC114</f>
        <v>1</v>
      </c>
      <c r="Y115" s="19" t="s">
        <v>25</v>
      </c>
      <c r="Z115" s="19">
        <f>AD114</f>
        <v>3</v>
      </c>
      <c r="AA115" s="20" t="s">
        <v>20</v>
      </c>
      <c r="AB115" s="39"/>
      <c r="AC115" s="58"/>
      <c r="AD115" s="59"/>
      <c r="AE115" s="72"/>
      <c r="AF115" s="73"/>
      <c r="AG115" s="63"/>
      <c r="AH115" s="59"/>
      <c r="AI115" s="59"/>
      <c r="AJ115" s="63"/>
      <c r="AL115" s="217"/>
      <c r="AM115" s="77"/>
      <c r="AN115" s="12" t="s">
        <v>110</v>
      </c>
      <c r="AO115" s="8" t="s">
        <v>108</v>
      </c>
      <c r="AP115" s="32">
        <f>IF(BD106="","",BD106)</f>
        <v>12</v>
      </c>
      <c r="AQ115" s="29" t="str">
        <f t="shared" si="31"/>
        <v>-</v>
      </c>
      <c r="AR115" s="33">
        <f>IF(BB106="","",BB106)</f>
        <v>21</v>
      </c>
      <c r="AS115" s="349" t="str">
        <f>IF(BE106="","",IF(BE106="○","×",IF(BE106="×","○")))</f>
        <v>×</v>
      </c>
      <c r="AT115" s="16">
        <f>IF(BD109="","",BD109)</f>
        <v>8</v>
      </c>
      <c r="AU115" s="29" t="str">
        <f t="shared" si="33"/>
        <v>-</v>
      </c>
      <c r="AV115" s="33">
        <f>IF(BB109="","",BB109)</f>
        <v>21</v>
      </c>
      <c r="AW115" s="330" t="str">
        <f>IF(BE109="","",IF(BE109="○","×",IF(BE109="×","○")))</f>
        <v>×</v>
      </c>
      <c r="AX115" s="33">
        <f>IF(BD112="","",BD112)</f>
        <v>5</v>
      </c>
      <c r="AY115" s="29" t="str">
        <f aca="true" t="shared" si="35" ref="AY115:AY120">IF(AX115="","","-")</f>
        <v>-</v>
      </c>
      <c r="AZ115" s="33">
        <f>IF(BB112="","",BB112)</f>
        <v>21</v>
      </c>
      <c r="BA115" s="330" t="str">
        <f>IF(BE112="","",IF(BE112="○","×",IF(BE112="×","○")))</f>
        <v>×</v>
      </c>
      <c r="BB115" s="364"/>
      <c r="BC115" s="365"/>
      <c r="BD115" s="365"/>
      <c r="BE115" s="366"/>
      <c r="BF115" s="92">
        <v>2</v>
      </c>
      <c r="BG115" s="29" t="str">
        <f t="shared" si="29"/>
        <v>-</v>
      </c>
      <c r="BH115" s="93">
        <v>21</v>
      </c>
      <c r="BI115" s="334" t="str">
        <f>IF(BF115&lt;&gt;"",IF(BF115&gt;BH115,IF(BF116&gt;BH116,"○",IF(BF117&gt;BH117,"○","×")),IF(BF116&gt;BH116,IF(BF117&gt;BH117,"○","×"),"×")),"")</f>
        <v>×</v>
      </c>
      <c r="BJ115" s="352" t="s">
        <v>177</v>
      </c>
      <c r="BK115" s="353"/>
      <c r="BL115" s="353"/>
      <c r="BM115" s="354"/>
      <c r="BN115" s="39"/>
      <c r="BO115" s="55"/>
      <c r="BP115" s="56"/>
      <c r="BQ115" s="70"/>
      <c r="BR115" s="71"/>
      <c r="BS115" s="57"/>
      <c r="BT115" s="56"/>
      <c r="BU115" s="56"/>
      <c r="BV115" s="57"/>
      <c r="BX115" s="98"/>
    </row>
    <row r="116" spans="2:76" ht="8.25" customHeight="1">
      <c r="B116" s="12" t="s">
        <v>83</v>
      </c>
      <c r="C116" s="15" t="s">
        <v>74</v>
      </c>
      <c r="D116" s="32">
        <f>IF(V104="","",V104)</f>
        <v>10</v>
      </c>
      <c r="E116" s="29" t="str">
        <f t="shared" si="30"/>
        <v>-</v>
      </c>
      <c r="F116" s="33">
        <f>IF(T104="","",T104)</f>
        <v>21</v>
      </c>
      <c r="G116" s="349" t="str">
        <f>IF(W104="","",IF(W104="○","×",IF(W104="×","○")))</f>
        <v>×</v>
      </c>
      <c r="H116" s="16">
        <f>IF(V107="","",V107)</f>
        <v>21</v>
      </c>
      <c r="I116" s="29" t="str">
        <f t="shared" si="32"/>
        <v>-</v>
      </c>
      <c r="J116" s="33">
        <f>IF(T107="","",T107)</f>
        <v>16</v>
      </c>
      <c r="K116" s="330" t="str">
        <f>IF(W107="","",IF(W107="○","×",IF(W107="×","○")))</f>
        <v>×</v>
      </c>
      <c r="L116" s="33">
        <f>IF(V110="","",V110)</f>
        <v>21</v>
      </c>
      <c r="M116" s="29" t="str">
        <f t="shared" si="34"/>
        <v>-</v>
      </c>
      <c r="N116" s="33">
        <f>IF(T110="","",T110)</f>
        <v>23</v>
      </c>
      <c r="O116" s="330" t="str">
        <f>IF(W110="","",IF(W110="○","×",IF(W110="×","○")))</f>
        <v>×</v>
      </c>
      <c r="P116" s="16">
        <f>IF(V113="","",V113)</f>
        <v>21</v>
      </c>
      <c r="Q116" s="29" t="str">
        <f>IF(P116="","","-")</f>
        <v>-</v>
      </c>
      <c r="R116" s="33">
        <f>IF(T113="","",T113)</f>
        <v>16</v>
      </c>
      <c r="S116" s="330" t="str">
        <f>IF(W113="","",IF(W113="○","×",IF(W113="×","○")))</f>
        <v>×</v>
      </c>
      <c r="T116" s="364"/>
      <c r="U116" s="365"/>
      <c r="V116" s="365"/>
      <c r="W116" s="366"/>
      <c r="X116" s="352" t="s">
        <v>177</v>
      </c>
      <c r="Y116" s="353"/>
      <c r="Z116" s="353"/>
      <c r="AA116" s="354"/>
      <c r="AB116" s="39"/>
      <c r="AC116" s="45"/>
      <c r="AD116" s="46"/>
      <c r="AE116" s="67"/>
      <c r="AF116" s="68"/>
      <c r="AG116" s="48"/>
      <c r="AH116" s="46"/>
      <c r="AI116" s="46"/>
      <c r="AJ116" s="48"/>
      <c r="AL116" s="217"/>
      <c r="AM116" s="77"/>
      <c r="AN116" s="10" t="s">
        <v>111</v>
      </c>
      <c r="AO116" s="3" t="s">
        <v>108</v>
      </c>
      <c r="AP116" s="27">
        <f>IF(BD107="","",BD107)</f>
        <v>6</v>
      </c>
      <c r="AQ116" s="24" t="str">
        <f t="shared" si="31"/>
        <v>-</v>
      </c>
      <c r="AR116" s="28">
        <f>IF(BB107="","",BB107)</f>
        <v>21</v>
      </c>
      <c r="AS116" s="350" t="str">
        <f>IF(AU113="","",AU113)</f>
        <v>-</v>
      </c>
      <c r="AT116" s="4">
        <f>IF(BD110="","",BD110)</f>
        <v>14</v>
      </c>
      <c r="AU116" s="24" t="str">
        <f t="shared" si="33"/>
        <v>-</v>
      </c>
      <c r="AV116" s="28">
        <f>IF(BB110="","",BB110)</f>
        <v>21</v>
      </c>
      <c r="AW116" s="331">
        <f>IF(AY113="","",AY113)</f>
      </c>
      <c r="AX116" s="28">
        <f>IF(BD113="","",BD113)</f>
        <v>4</v>
      </c>
      <c r="AY116" s="24" t="str">
        <f t="shared" si="35"/>
        <v>-</v>
      </c>
      <c r="AZ116" s="28">
        <f>IF(BB113="","",BB113)</f>
        <v>21</v>
      </c>
      <c r="BA116" s="331" t="str">
        <f>IF(BC113="","",BC113)</f>
        <v>-</v>
      </c>
      <c r="BB116" s="367"/>
      <c r="BC116" s="368"/>
      <c r="BD116" s="368"/>
      <c r="BE116" s="369"/>
      <c r="BF116" s="88">
        <v>4</v>
      </c>
      <c r="BG116" s="24" t="str">
        <f t="shared" si="29"/>
        <v>-</v>
      </c>
      <c r="BH116" s="85">
        <v>21</v>
      </c>
      <c r="BI116" s="334"/>
      <c r="BJ116" s="355"/>
      <c r="BK116" s="356"/>
      <c r="BL116" s="356"/>
      <c r="BM116" s="357"/>
      <c r="BN116" s="39"/>
      <c r="BO116" s="45">
        <f>COUNTIF(AP115:BI117,"○")</f>
        <v>0</v>
      </c>
      <c r="BP116" s="46">
        <f>COUNTIF(AP115:BI117,"×")</f>
        <v>4</v>
      </c>
      <c r="BQ116" s="67">
        <f>(IF((AP115&gt;AR115),1,0))+(IF((AP116&gt;AR116),1,0))+(IF((AP117&gt;AR117),1,0))+(IF((AT115&gt;AV115),1,0))+(IF((AT116&gt;AV116),1,0))+(IF((AT117&gt;AV117),1,0))+(IF((AX115&gt;AZ115),1,0))+(IF((AX116&gt;AZ116),1,0))+(IF((AX117&gt;AZ117),1,0))+(IF((BB115&gt;BD115),1,0))+(IF((BB116&gt;BD116),1,0))+(IF((BB117&gt;BD117),1,0))+(IF((BF115&gt;BH115),1,0))+(IF((BF116&gt;BH116),1,0))+(IF((BF117&gt;BH117),1,0))</f>
        <v>0</v>
      </c>
      <c r="BR116" s="68">
        <f>(IF((AP115&lt;AR115),1,0))+(IF((AP116&lt;AR116),1,0))+(IF((AP117&lt;AR117),1,0))+(IF((AT115&lt;AV115),1,0))+(IF((AT116&lt;AV116),1,0))+(IF((AT117&lt;AV117),1,0))+(IF((AX115&lt;AZ115),1,0))+(IF((AX116&lt;AZ116),1,0))+(IF((AX117&lt;AZ117),1,0))+(IF((BB115&lt;BD115),1,0))+(IF((BB116&lt;BD116),1,0))+(IF((BB117&lt;BD117),1,0))+(IF((BF115&lt;BH115),1,0))+(IF((BF116&lt;BH116),1,0))+(IF((BF117&lt;BH117),1,0))</f>
        <v>8</v>
      </c>
      <c r="BS116" s="69">
        <f>BQ116-BR116</f>
        <v>-8</v>
      </c>
      <c r="BT116" s="46">
        <f>SUM(AP115:AP117,AT115:AT117,AX115:AX117,BB115:BB117,BF115:BF117)</f>
        <v>55</v>
      </c>
      <c r="BU116" s="46">
        <f>SUM(AR115:AR117,AV115:AV117,AZ115:AZ117,BD115:BD117,BH115:BH117)</f>
        <v>168</v>
      </c>
      <c r="BV116" s="48">
        <f>BT116-BU116</f>
        <v>-113</v>
      </c>
      <c r="BX116" s="98"/>
    </row>
    <row r="117" spans="2:76" ht="8.25" customHeight="1">
      <c r="B117" s="10" t="s">
        <v>84</v>
      </c>
      <c r="C117" s="3" t="s">
        <v>214</v>
      </c>
      <c r="D117" s="27">
        <f>IF(V105="","",V105)</f>
        <v>23</v>
      </c>
      <c r="E117" s="24" t="str">
        <f t="shared" si="30"/>
        <v>-</v>
      </c>
      <c r="F117" s="28">
        <f>IF(T105="","",T105)</f>
        <v>25</v>
      </c>
      <c r="G117" s="350">
        <f>IF(I108="","",I108)</f>
      </c>
      <c r="H117" s="4">
        <f>IF(V108="","",V108)</f>
        <v>14</v>
      </c>
      <c r="I117" s="24" t="str">
        <f t="shared" si="32"/>
        <v>-</v>
      </c>
      <c r="J117" s="28">
        <f>IF(T108="","",T108)</f>
        <v>21</v>
      </c>
      <c r="K117" s="331" t="str">
        <f>IF(M114="","",M114)</f>
        <v>-</v>
      </c>
      <c r="L117" s="28">
        <f>IF(V111="","",V111)</f>
        <v>20</v>
      </c>
      <c r="M117" s="24" t="str">
        <f t="shared" si="34"/>
        <v>-</v>
      </c>
      <c r="N117" s="28">
        <f>IF(T111="","",T111)</f>
        <v>22</v>
      </c>
      <c r="O117" s="331">
        <f>IF(Q114="","",Q114)</f>
      </c>
      <c r="P117" s="4">
        <f>IF(V114="","",V114)</f>
        <v>19</v>
      </c>
      <c r="Q117" s="24" t="str">
        <f>IF(P117="","","-")</f>
        <v>-</v>
      </c>
      <c r="R117" s="28">
        <f>IF(T114="","",T114)</f>
        <v>21</v>
      </c>
      <c r="S117" s="331" t="str">
        <f>IF(U114="","",U114)</f>
        <v>-</v>
      </c>
      <c r="T117" s="367"/>
      <c r="U117" s="368"/>
      <c r="V117" s="368"/>
      <c r="W117" s="369"/>
      <c r="X117" s="355"/>
      <c r="Y117" s="356"/>
      <c r="Z117" s="356"/>
      <c r="AA117" s="357"/>
      <c r="AB117" s="39"/>
      <c r="AC117" s="45">
        <f>COUNTIF(D116:W118,"○")</f>
        <v>0</v>
      </c>
      <c r="AD117" s="46">
        <f>COUNTIF(D116:W118,"×")</f>
        <v>4</v>
      </c>
      <c r="AE117" s="67">
        <f>(IF((D116&gt;F116),1,0))+(IF((D117&gt;F117),1,0))+(IF((D118&gt;F118),1,0))+(IF((H116&gt;J116),1,0))+(IF((H117&gt;J117),1,0))+(IF((H118&gt;J118),1,0))+(IF((L116&gt;N116),1,0))+(IF((L117&gt;N117),1,0))+(IF((L118&gt;N118),1,0))+(IF((P116&gt;R116),1,0))+(IF((P117&gt;R117),1,0))+(IF((P118&gt;R118),1,0))+(IF((T116&gt;V116),1,0))+(IF((T117&gt;V117),1,0))+(IF((T118&gt;V118),1,0))</f>
        <v>2</v>
      </c>
      <c r="AF117" s="68">
        <f>(IF((D116&lt;F116),1,0))+(IF((D117&lt;F117),1,0))+(IF((D118&lt;F118),1,0))+(IF((H116&lt;J116),1,0))+(IF((H117&lt;J117),1,0))+(IF((H118&lt;J118),1,0))+(IF((L116&lt;N116),1,0))+(IF((L117&lt;N117),1,0))+(IF((L118&lt;N118),1,0))+(IF((P116&lt;R116),1,0))+(IF((P117&lt;R117),1,0))+(IF((P118&lt;R118),1,0))+(IF((T116&lt;V116),1,0))+(IF((T117&lt;V117),1,0))+(IF((T118&lt;V118),1,0))</f>
        <v>8</v>
      </c>
      <c r="AG117" s="69">
        <f>AE117-AF117</f>
        <v>-6</v>
      </c>
      <c r="AH117" s="46">
        <f>SUM(D116:D118,H116:H118,L116:L118,P116:P118,T116:T118)</f>
        <v>172</v>
      </c>
      <c r="AI117" s="46">
        <f>SUM(F116:F118,J116:J118,N116:N118,R116:R118,V116:V118)</f>
        <v>207</v>
      </c>
      <c r="AJ117" s="48">
        <f>AH117-AI117</f>
        <v>-35</v>
      </c>
      <c r="AL117" s="217"/>
      <c r="AM117" s="77"/>
      <c r="AN117" s="10"/>
      <c r="AO117" s="6"/>
      <c r="AP117" s="27">
        <f>IF(BD108="","",BD108)</f>
      </c>
      <c r="AQ117" s="24">
        <f t="shared" si="31"/>
      </c>
      <c r="AR117" s="28">
        <f>IF(BB108="","",BB108)</f>
      </c>
      <c r="AS117" s="350" t="str">
        <f>IF(AU114="","",AU114)</f>
        <v>-</v>
      </c>
      <c r="AT117" s="4">
        <f>IF(BD111="","",BD111)</f>
      </c>
      <c r="AU117" s="24">
        <f t="shared" si="33"/>
      </c>
      <c r="AV117" s="28">
        <f>IF(BB111="","",BB111)</f>
      </c>
      <c r="AW117" s="331">
        <f>IF(AY114="","",AY114)</f>
      </c>
      <c r="AX117" s="28">
        <f>IF(BD114="","",BD114)</f>
      </c>
      <c r="AY117" s="24">
        <f t="shared" si="35"/>
      </c>
      <c r="AZ117" s="28">
        <f>IF(BB114="","",BB114)</f>
      </c>
      <c r="BA117" s="331">
        <f>IF(BC114="","",BC114)</f>
      </c>
      <c r="BB117" s="367"/>
      <c r="BC117" s="368"/>
      <c r="BD117" s="368"/>
      <c r="BE117" s="369"/>
      <c r="BF117" s="88"/>
      <c r="BG117" s="24">
        <f t="shared" si="29"/>
      </c>
      <c r="BH117" s="85"/>
      <c r="BI117" s="335"/>
      <c r="BJ117" s="18">
        <f>BO116</f>
        <v>0</v>
      </c>
      <c r="BK117" s="19" t="s">
        <v>25</v>
      </c>
      <c r="BL117" s="19">
        <f>BP116</f>
        <v>4</v>
      </c>
      <c r="BM117" s="20" t="s">
        <v>20</v>
      </c>
      <c r="BN117" s="39"/>
      <c r="BO117" s="58"/>
      <c r="BP117" s="59"/>
      <c r="BQ117" s="72"/>
      <c r="BR117" s="73"/>
      <c r="BS117" s="63"/>
      <c r="BT117" s="59"/>
      <c r="BU117" s="59"/>
      <c r="BV117" s="63"/>
      <c r="BX117" s="98"/>
    </row>
    <row r="118" spans="2:76" ht="8.25" customHeight="1" thickBot="1">
      <c r="B118" s="13"/>
      <c r="C118" s="14"/>
      <c r="D118" s="34">
        <f>IF(V106="","",V106)</f>
      </c>
      <c r="E118" s="35">
        <f t="shared" si="30"/>
      </c>
      <c r="F118" s="36">
        <f>IF(T106="","",T106)</f>
      </c>
      <c r="G118" s="385">
        <f>IF(I109="","",I109)</f>
      </c>
      <c r="H118" s="37">
        <f>IF(V109="","",V109)</f>
        <v>5</v>
      </c>
      <c r="I118" s="35" t="str">
        <f t="shared" si="32"/>
        <v>-</v>
      </c>
      <c r="J118" s="36">
        <f>IF(T109="","",T109)</f>
        <v>21</v>
      </c>
      <c r="K118" s="386">
        <f>IF(M115="","",M115)</f>
      </c>
      <c r="L118" s="36">
        <f>IF(V112="","",V112)</f>
      </c>
      <c r="M118" s="35">
        <f t="shared" si="34"/>
      </c>
      <c r="N118" s="36">
        <f>IF(T112="","",T112)</f>
      </c>
      <c r="O118" s="386">
        <f>IF(Q115="","",Q115)</f>
      </c>
      <c r="P118" s="37">
        <f>IF(V115="","",V115)</f>
        <v>18</v>
      </c>
      <c r="Q118" s="35" t="str">
        <f>IF(P118="","","-")</f>
        <v>-</v>
      </c>
      <c r="R118" s="36">
        <f>IF(T115="","",T115)</f>
        <v>21</v>
      </c>
      <c r="S118" s="386" t="str">
        <f>IF(U115="","",U115)</f>
        <v>-</v>
      </c>
      <c r="T118" s="387"/>
      <c r="U118" s="388"/>
      <c r="V118" s="388"/>
      <c r="W118" s="389"/>
      <c r="X118" s="21">
        <f>AC117</f>
        <v>0</v>
      </c>
      <c r="Y118" s="22" t="s">
        <v>25</v>
      </c>
      <c r="Z118" s="22">
        <f>AD117</f>
        <v>4</v>
      </c>
      <c r="AA118" s="23" t="s">
        <v>20</v>
      </c>
      <c r="AB118" s="39"/>
      <c r="AC118" s="58"/>
      <c r="AD118" s="59"/>
      <c r="AE118" s="72"/>
      <c r="AF118" s="73"/>
      <c r="AG118" s="63"/>
      <c r="AH118" s="59"/>
      <c r="AI118" s="59"/>
      <c r="AJ118" s="63"/>
      <c r="AL118" s="217"/>
      <c r="AN118" s="12" t="s">
        <v>112</v>
      </c>
      <c r="AO118" s="15" t="s">
        <v>113</v>
      </c>
      <c r="AP118" s="32">
        <f>IF(BH106="","",BH106)</f>
        <v>21</v>
      </c>
      <c r="AQ118" s="29" t="str">
        <f t="shared" si="31"/>
        <v>-</v>
      </c>
      <c r="AR118" s="33">
        <f>IF(BF106="","",BF106)</f>
        <v>14</v>
      </c>
      <c r="AS118" s="349" t="str">
        <f>IF(BI106="","",IF(BI106="○","×",IF(BI106="×","○")))</f>
        <v>○</v>
      </c>
      <c r="AT118" s="16">
        <f>IF(BH109="","",BH109)</f>
        <v>21</v>
      </c>
      <c r="AU118" s="29" t="str">
        <f t="shared" si="33"/>
        <v>-</v>
      </c>
      <c r="AV118" s="33">
        <f>IF(BF109="","",BF109)</f>
        <v>18</v>
      </c>
      <c r="AW118" s="330" t="str">
        <f>IF(BI109="","",IF(BI109="○","×",IF(BI109="×","○")))</f>
        <v>○</v>
      </c>
      <c r="AX118" s="33">
        <f>IF(BH112="","",BH112)</f>
        <v>21</v>
      </c>
      <c r="AY118" s="29" t="str">
        <f t="shared" si="35"/>
        <v>-</v>
      </c>
      <c r="AZ118" s="33">
        <f>IF(BF112="","",BF112)</f>
        <v>13</v>
      </c>
      <c r="BA118" s="330" t="str">
        <f>IF(BI112="","",IF(BI112="○","×",IF(BI112="×","○")))</f>
        <v>○</v>
      </c>
      <c r="BB118" s="16">
        <f>IF(BH115="","",BH115)</f>
        <v>21</v>
      </c>
      <c r="BC118" s="29" t="str">
        <f>IF(BB118="","","-")</f>
        <v>-</v>
      </c>
      <c r="BD118" s="33">
        <f>IF(BF115="","",BF115)</f>
        <v>2</v>
      </c>
      <c r="BE118" s="330" t="str">
        <f>IF(BI115="","",IF(BI115="○","×",IF(BI115="×","○")))</f>
        <v>○</v>
      </c>
      <c r="BF118" s="364"/>
      <c r="BG118" s="365"/>
      <c r="BH118" s="365"/>
      <c r="BI118" s="366"/>
      <c r="BJ118" s="352" t="s">
        <v>179</v>
      </c>
      <c r="BK118" s="353"/>
      <c r="BL118" s="353"/>
      <c r="BM118" s="354"/>
      <c r="BN118" s="39"/>
      <c r="BO118" s="45"/>
      <c r="BP118" s="46"/>
      <c r="BQ118" s="67"/>
      <c r="BR118" s="68"/>
      <c r="BS118" s="48"/>
      <c r="BT118" s="46"/>
      <c r="BU118" s="46"/>
      <c r="BV118" s="48"/>
      <c r="BX118" s="98"/>
    </row>
    <row r="119" spans="38:76" ht="8.25" customHeight="1">
      <c r="AL119" s="217"/>
      <c r="AN119" s="10" t="s">
        <v>114</v>
      </c>
      <c r="AO119" s="3" t="s">
        <v>113</v>
      </c>
      <c r="AP119" s="27">
        <f>IF(BH107="","",BH107)</f>
        <v>21</v>
      </c>
      <c r="AQ119" s="24" t="str">
        <f t="shared" si="31"/>
        <v>-</v>
      </c>
      <c r="AR119" s="28">
        <f>IF(BF107="","",BF107)</f>
        <v>12</v>
      </c>
      <c r="AS119" s="350">
        <f>IF(AU110="","",AU110)</f>
      </c>
      <c r="AT119" s="4">
        <f>IF(BH110="","",BH110)</f>
        <v>16</v>
      </c>
      <c r="AU119" s="24" t="str">
        <f t="shared" si="33"/>
        <v>-</v>
      </c>
      <c r="AV119" s="28">
        <f>IF(BF110="","",BF110)</f>
        <v>21</v>
      </c>
      <c r="AW119" s="331" t="str">
        <f>IF(AY116="","",AY116)</f>
        <v>-</v>
      </c>
      <c r="AX119" s="28">
        <f>IF(BH113="","",BH113)</f>
        <v>21</v>
      </c>
      <c r="AY119" s="24" t="str">
        <f t="shared" si="35"/>
        <v>-</v>
      </c>
      <c r="AZ119" s="28">
        <f>IF(BF113="","",BF113)</f>
        <v>18</v>
      </c>
      <c r="BA119" s="331">
        <f>IF(BC116="","",BC116)</f>
      </c>
      <c r="BB119" s="4">
        <f>IF(BH116="","",BH116)</f>
        <v>21</v>
      </c>
      <c r="BC119" s="24" t="str">
        <f>IF(BB119="","","-")</f>
        <v>-</v>
      </c>
      <c r="BD119" s="28">
        <f>IF(BF116="","",BF116)</f>
        <v>4</v>
      </c>
      <c r="BE119" s="331" t="str">
        <f>IF(BG116="","",BG116)</f>
        <v>-</v>
      </c>
      <c r="BF119" s="367"/>
      <c r="BG119" s="368"/>
      <c r="BH119" s="368"/>
      <c r="BI119" s="369"/>
      <c r="BJ119" s="355"/>
      <c r="BK119" s="356"/>
      <c r="BL119" s="356"/>
      <c r="BM119" s="357"/>
      <c r="BN119" s="39"/>
      <c r="BO119" s="45">
        <f>COUNTIF(AP118:BI120,"○")</f>
        <v>4</v>
      </c>
      <c r="BP119" s="46">
        <f>COUNTIF(AP118:BI120,"×")</f>
        <v>0</v>
      </c>
      <c r="BQ119" s="67">
        <f>(IF((AP118&gt;AR118),1,0))+(IF((AP119&gt;AR119),1,0))+(IF((AP120&gt;AR120),1,0))+(IF((AT118&gt;AV118),1,0))+(IF((AT119&gt;AV119),1,0))+(IF((AT120&gt;AV120),1,0))+(IF((AX118&gt;AZ118),1,0))+(IF((AX119&gt;AZ119),1,0))+(IF((AX120&gt;AZ120),1,0))+(IF((BB118&gt;BD118),1,0))+(IF((BB119&gt;BD119),1,0))+(IF((BB120&gt;BD120),1,0))+(IF((BF118&gt;BH118),1,0))+(IF((BF119&gt;BH119),1,0))+(IF((BF120&gt;BH120),1,0))</f>
        <v>8</v>
      </c>
      <c r="BR119" s="68">
        <f>(IF((AP118&lt;AR118),1,0))+(IF((AP119&lt;AR119),1,0))+(IF((AP120&lt;AR120),1,0))+(IF((AT118&lt;AV118),1,0))+(IF((AT119&lt;AV119),1,0))+(IF((AT120&lt;AV120),1,0))+(IF((AX118&lt;AZ118),1,0))+(IF((AX119&lt;AZ119),1,0))+(IF((AX120&lt;AZ120),1,0))+(IF((BB118&lt;BD118),1,0))+(IF((BB119&lt;BD119),1,0))+(IF((BB120&lt;BD120),1,0))+(IF((BF118&lt;BH118),1,0))+(IF((BF119&lt;BH119),1,0))+(IF((BF120&lt;BH120),1,0))</f>
        <v>1</v>
      </c>
      <c r="BS119" s="69">
        <f>BQ119-BR119</f>
        <v>7</v>
      </c>
      <c r="BT119" s="46">
        <f>SUM(AP118:AP120,AT118:AT120,AX118:AX120,BB118:BB120,BF118:BF120)</f>
        <v>184</v>
      </c>
      <c r="BU119" s="46">
        <f>SUM(AR118:AR120,AV118:AV120,AZ118:AZ120,BD118:BD120,BH118:BH120)</f>
        <v>115</v>
      </c>
      <c r="BV119" s="48">
        <f>BT119-BU119</f>
        <v>69</v>
      </c>
      <c r="BX119" s="98"/>
    </row>
    <row r="120" spans="38:76" ht="8.25" customHeight="1" thickBot="1">
      <c r="AL120" s="217"/>
      <c r="AN120" s="13"/>
      <c r="AO120" s="14"/>
      <c r="AP120" s="34">
        <f>IF(BH108="","",BH108)</f>
      </c>
      <c r="AQ120" s="35">
        <f t="shared" si="31"/>
      </c>
      <c r="AR120" s="36">
        <f>IF(BF108="","",BF108)</f>
      </c>
      <c r="AS120" s="385">
        <f>IF(AU111="","",AU111)</f>
      </c>
      <c r="AT120" s="37">
        <f>IF(BH111="","",BH111)</f>
        <v>21</v>
      </c>
      <c r="AU120" s="35" t="str">
        <f t="shared" si="33"/>
        <v>-</v>
      </c>
      <c r="AV120" s="36">
        <f>IF(BF111="","",BF111)</f>
        <v>13</v>
      </c>
      <c r="AW120" s="386">
        <f>IF(AY117="","",AY117)</f>
      </c>
      <c r="AX120" s="36">
        <f>IF(BH114="","",BH114)</f>
      </c>
      <c r="AY120" s="35">
        <f t="shared" si="35"/>
      </c>
      <c r="AZ120" s="36">
        <f>IF(BF114="","",BF114)</f>
      </c>
      <c r="BA120" s="386">
        <f>IF(BC117="","",BC117)</f>
      </c>
      <c r="BB120" s="37">
        <f>IF(BH117="","",BH117)</f>
      </c>
      <c r="BC120" s="35">
        <f>IF(BB120="","","-")</f>
      </c>
      <c r="BD120" s="36">
        <f>IF(BF117="","",BF117)</f>
      </c>
      <c r="BE120" s="386">
        <f>IF(BG117="","",BG117)</f>
      </c>
      <c r="BF120" s="387"/>
      <c r="BG120" s="388"/>
      <c r="BH120" s="388"/>
      <c r="BI120" s="389"/>
      <c r="BJ120" s="21">
        <f>BO119</f>
        <v>4</v>
      </c>
      <c r="BK120" s="22" t="s">
        <v>25</v>
      </c>
      <c r="BL120" s="22">
        <f>BP119</f>
        <v>0</v>
      </c>
      <c r="BM120" s="23" t="s">
        <v>20</v>
      </c>
      <c r="BN120" s="39"/>
      <c r="BO120" s="58"/>
      <c r="BP120" s="59"/>
      <c r="BQ120" s="72"/>
      <c r="BR120" s="73"/>
      <c r="BS120" s="63"/>
      <c r="BT120" s="59"/>
      <c r="BU120" s="59"/>
      <c r="BV120" s="63"/>
      <c r="BX120" s="98"/>
    </row>
    <row r="121" spans="38:76" ht="8.25" customHeight="1" thickBot="1">
      <c r="AL121" s="217"/>
      <c r="BX121" s="98"/>
    </row>
    <row r="122" spans="2:76" ht="8.25" customHeight="1">
      <c r="B122" s="439" t="s">
        <v>43</v>
      </c>
      <c r="C122" s="439"/>
      <c r="D122" s="439"/>
      <c r="E122" s="439"/>
      <c r="F122" s="439"/>
      <c r="G122" s="439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  <c r="T122" s="439"/>
      <c r="U122" s="439"/>
      <c r="V122" s="439"/>
      <c r="W122" s="439"/>
      <c r="AL122" s="217"/>
      <c r="AN122" s="304" t="s">
        <v>11</v>
      </c>
      <c r="AO122" s="305"/>
      <c r="AP122" s="321" t="str">
        <f>AN124</f>
        <v>秦宏樹</v>
      </c>
      <c r="AQ122" s="322"/>
      <c r="AR122" s="322"/>
      <c r="AS122" s="323"/>
      <c r="AT122" s="450" t="str">
        <f>AN127</f>
        <v>葛城梨乃</v>
      </c>
      <c r="AU122" s="451"/>
      <c r="AV122" s="451"/>
      <c r="AW122" s="452"/>
      <c r="AX122" s="329" t="str">
        <f>AN130</f>
        <v>松原孝介</v>
      </c>
      <c r="AY122" s="322"/>
      <c r="AZ122" s="322"/>
      <c r="BA122" s="323"/>
      <c r="BB122" s="329" t="str">
        <f>AN133</f>
        <v>合田清彦</v>
      </c>
      <c r="BC122" s="322"/>
      <c r="BD122" s="322"/>
      <c r="BE122" s="323"/>
      <c r="BF122" s="329" t="str">
        <f>AN136</f>
        <v>安部正浩</v>
      </c>
      <c r="BG122" s="322"/>
      <c r="BH122" s="322"/>
      <c r="BI122" s="323"/>
      <c r="BJ122" s="400" t="s">
        <v>13</v>
      </c>
      <c r="BK122" s="401"/>
      <c r="BL122" s="401"/>
      <c r="BM122" s="402"/>
      <c r="BN122" s="39"/>
      <c r="BO122" s="419" t="s">
        <v>16</v>
      </c>
      <c r="BP122" s="420"/>
      <c r="BQ122" s="336" t="s">
        <v>17</v>
      </c>
      <c r="BR122" s="337"/>
      <c r="BS122" s="338"/>
      <c r="BT122" s="313" t="s">
        <v>18</v>
      </c>
      <c r="BU122" s="314"/>
      <c r="BV122" s="315"/>
      <c r="BX122" s="98"/>
    </row>
    <row r="123" spans="2:76" ht="8.25" customHeight="1" thickBot="1">
      <c r="B123" s="439"/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  <c r="T123" s="439"/>
      <c r="U123" s="439"/>
      <c r="V123" s="439"/>
      <c r="W123" s="439"/>
      <c r="AL123" s="217"/>
      <c r="AN123" s="306"/>
      <c r="AO123" s="307"/>
      <c r="AP123" s="308" t="str">
        <f>AN125</f>
        <v>横山昴成</v>
      </c>
      <c r="AQ123" s="309"/>
      <c r="AR123" s="309"/>
      <c r="AS123" s="310"/>
      <c r="AT123" s="453" t="str">
        <f>AN128</f>
        <v>野崎達也</v>
      </c>
      <c r="AU123" s="454"/>
      <c r="AV123" s="454"/>
      <c r="AW123" s="455"/>
      <c r="AX123" s="316" t="str">
        <f>AN131</f>
        <v>山本真聖</v>
      </c>
      <c r="AY123" s="309"/>
      <c r="AZ123" s="309"/>
      <c r="BA123" s="310"/>
      <c r="BB123" s="316" t="str">
        <f>AN134</f>
        <v>中山大輔</v>
      </c>
      <c r="BC123" s="309"/>
      <c r="BD123" s="309"/>
      <c r="BE123" s="310"/>
      <c r="BF123" s="316" t="str">
        <f>AN137</f>
        <v>鈴木康格</v>
      </c>
      <c r="BG123" s="309"/>
      <c r="BH123" s="309"/>
      <c r="BI123" s="310"/>
      <c r="BJ123" s="318" t="s">
        <v>14</v>
      </c>
      <c r="BK123" s="319"/>
      <c r="BL123" s="319"/>
      <c r="BM123" s="320"/>
      <c r="BN123" s="39"/>
      <c r="BO123" s="42" t="s">
        <v>19</v>
      </c>
      <c r="BP123" s="43" t="s">
        <v>20</v>
      </c>
      <c r="BQ123" s="42" t="s">
        <v>9</v>
      </c>
      <c r="BR123" s="43" t="s">
        <v>21</v>
      </c>
      <c r="BS123" s="44" t="s">
        <v>22</v>
      </c>
      <c r="BT123" s="43" t="s">
        <v>26</v>
      </c>
      <c r="BU123" s="43" t="s">
        <v>21</v>
      </c>
      <c r="BV123" s="44" t="s">
        <v>22</v>
      </c>
      <c r="BX123" s="98"/>
    </row>
    <row r="124" spans="2:76" ht="8.25" customHeight="1">
      <c r="B124" s="439"/>
      <c r="C124" s="439"/>
      <c r="D124" s="439"/>
      <c r="E124" s="439"/>
      <c r="F124" s="439"/>
      <c r="G124" s="439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  <c r="T124" s="439"/>
      <c r="U124" s="439"/>
      <c r="V124" s="439"/>
      <c r="W124" s="439"/>
      <c r="AL124" s="217"/>
      <c r="AN124" s="2" t="s">
        <v>115</v>
      </c>
      <c r="AO124" s="3" t="s">
        <v>101</v>
      </c>
      <c r="AP124" s="390"/>
      <c r="AQ124" s="391"/>
      <c r="AR124" s="391"/>
      <c r="AS124" s="392"/>
      <c r="AT124" s="139"/>
      <c r="AU124" s="135">
        <f>IF(AT124="","","-")</f>
      </c>
      <c r="AV124" s="140"/>
      <c r="AW124" s="456">
        <f>IF(AT124&lt;&gt;"",IF(AT124&gt;AV124,IF(AT125&gt;AV125,"○",IF(AT126&gt;AV126,"○","×")),IF(AT125&gt;AV125,IF(AT126&gt;AV126,"○","×"),"×")),"")</f>
      </c>
      <c r="AX124" s="88">
        <v>18</v>
      </c>
      <c r="AY124" s="25" t="str">
        <f aca="true" t="shared" si="36" ref="AY124:AY129">IF(AX124="","","-")</f>
        <v>-</v>
      </c>
      <c r="AZ124" s="90">
        <v>21</v>
      </c>
      <c r="BA124" s="311" t="str">
        <f>IF(AX124&lt;&gt;"",IF(AX124&gt;AZ124,IF(AX125&gt;AZ125,"○",IF(AX126&gt;AZ126,"○","×")),IF(AX125&gt;AZ125,IF(AX126&gt;AZ126,"○","×"),"×")),"")</f>
        <v>×</v>
      </c>
      <c r="BB124" s="88">
        <v>21</v>
      </c>
      <c r="BC124" s="25" t="str">
        <f aca="true" t="shared" si="37" ref="BC124:BC132">IF(BB124="","","-")</f>
        <v>-</v>
      </c>
      <c r="BD124" s="90">
        <v>15</v>
      </c>
      <c r="BE124" s="311" t="str">
        <f>IF(BB124&lt;&gt;"",IF(BB124&gt;BD124,IF(BB125&gt;BD125,"○",IF(BB126&gt;BD126,"○","×")),IF(BB125&gt;BD125,IF(BB126&gt;BD126,"○","×"),"×")),"")</f>
        <v>○</v>
      </c>
      <c r="BF124" s="88">
        <v>13</v>
      </c>
      <c r="BG124" s="25" t="str">
        <f aca="true" t="shared" si="38" ref="BG124:BG135">IF(BF124="","","-")</f>
        <v>-</v>
      </c>
      <c r="BH124" s="90">
        <v>21</v>
      </c>
      <c r="BI124" s="407" t="str">
        <f>IF(BF124&lt;&gt;"",IF(BF124&gt;BH124,IF(BF125&gt;BH125,"○",IF(BF126&gt;BH126,"○","×")),IF(BF125&gt;BH125,IF(BF126&gt;BH126,"○","×"),"×")),"")</f>
        <v>×</v>
      </c>
      <c r="BJ124" s="397" t="s">
        <v>178</v>
      </c>
      <c r="BK124" s="398"/>
      <c r="BL124" s="398"/>
      <c r="BM124" s="399"/>
      <c r="BN124" s="39"/>
      <c r="BO124" s="45"/>
      <c r="BP124" s="46"/>
      <c r="BQ124" s="67"/>
      <c r="BR124" s="68"/>
      <c r="BS124" s="48"/>
      <c r="BT124" s="46"/>
      <c r="BU124" s="46"/>
      <c r="BV124" s="48"/>
      <c r="BX124" s="98"/>
    </row>
    <row r="125" spans="2:76" ht="8.25" customHeight="1" thickBot="1">
      <c r="B125" s="81" t="s">
        <v>93</v>
      </c>
      <c r="C125" s="82" t="s">
        <v>45</v>
      </c>
      <c r="D125" s="433" t="s">
        <v>227</v>
      </c>
      <c r="E125" s="434"/>
      <c r="F125" s="434"/>
      <c r="G125" s="435"/>
      <c r="H125" s="95"/>
      <c r="I125" s="95"/>
      <c r="J125" s="95"/>
      <c r="K125" s="75"/>
      <c r="AL125" s="217"/>
      <c r="AN125" s="2" t="s">
        <v>116</v>
      </c>
      <c r="AO125" s="3" t="s">
        <v>101</v>
      </c>
      <c r="AP125" s="393"/>
      <c r="AQ125" s="368"/>
      <c r="AR125" s="368"/>
      <c r="AS125" s="369"/>
      <c r="AT125" s="139"/>
      <c r="AU125" s="135">
        <f>IF(AT125="","","-")</f>
      </c>
      <c r="AV125" s="170"/>
      <c r="AW125" s="457"/>
      <c r="AX125" s="88">
        <v>19</v>
      </c>
      <c r="AY125" s="24" t="str">
        <f t="shared" si="36"/>
        <v>-</v>
      </c>
      <c r="AZ125" s="85">
        <v>21</v>
      </c>
      <c r="BA125" s="312"/>
      <c r="BB125" s="88">
        <v>21</v>
      </c>
      <c r="BC125" s="24" t="str">
        <f t="shared" si="37"/>
        <v>-</v>
      </c>
      <c r="BD125" s="85">
        <v>15</v>
      </c>
      <c r="BE125" s="312"/>
      <c r="BF125" s="88">
        <v>19</v>
      </c>
      <c r="BG125" s="24" t="str">
        <f t="shared" si="38"/>
        <v>-</v>
      </c>
      <c r="BH125" s="85">
        <v>21</v>
      </c>
      <c r="BI125" s="334"/>
      <c r="BJ125" s="355"/>
      <c r="BK125" s="356"/>
      <c r="BL125" s="356"/>
      <c r="BM125" s="357"/>
      <c r="BN125" s="39"/>
      <c r="BO125" s="45">
        <f>COUNTIF(AP124:BI126,"○")</f>
        <v>1</v>
      </c>
      <c r="BP125" s="46">
        <f>COUNTIF(AP124:BI126,"×")</f>
        <v>2</v>
      </c>
      <c r="BQ125" s="67">
        <f>(IF((AP124&gt;AR124),1,0))+(IF((AP125&gt;AR125),1,0))+(IF((AP126&gt;AR126),1,0))+(IF((AT124&gt;AV124),1,0))+(IF((AT125&gt;AV125),1,0))+(IF((AT126&gt;AV126),1,0))+(IF((AX124&gt;AZ124),1,0))+(IF((AX125&gt;AZ125),1,0))+(IF((AX126&gt;AZ126),1,0))+(IF((BB124&gt;BD124),1,0))+(IF((BB125&gt;BD125),1,0))+(IF((BB126&gt;BD126),1,0))+(IF((BF124&gt;BH124),1,0))+(IF((BF125&gt;BH125),1,0))+(IF((BF126&gt;BH126),1,0))</f>
        <v>2</v>
      </c>
      <c r="BR125" s="68">
        <f>(IF((AP124&lt;AR124),1,0))+(IF((AP125&lt;AR125),1,0))+(IF((AP126&lt;AR126),1,0))+(IF((AT124&lt;AV124),1,0))+(IF((AT125&lt;AV125),1,0))+(IF((AT126&lt;AV126),1,0))+(IF((AX124&lt;AZ124),1,0))+(IF((AX125&lt;AZ125),1,0))+(IF((AX126&lt;AZ126),1,0))+(IF((BB124&lt;BD124),1,0))+(IF((BB125&lt;BD125),1,0))+(IF((BB126&lt;BD126),1,0))+(IF((BF124&lt;BH124),1,0))+(IF((BF125&lt;BH125),1,0))+(IF((BF126&lt;BH126),1,0))</f>
        <v>4</v>
      </c>
      <c r="BS125" s="69">
        <f>BQ125-BR125</f>
        <v>-2</v>
      </c>
      <c r="BT125" s="46">
        <f>SUM(AP124:AP126,AT124:AT126,AX124:AX126,BB124:BB126,BF124:BF126)</f>
        <v>111</v>
      </c>
      <c r="BU125" s="46">
        <f>SUM(AR124:AR126,AV124:AV126,AZ124:AZ126,BD124:BD126,BH124:BH126)</f>
        <v>114</v>
      </c>
      <c r="BV125" s="48">
        <f>BT125-BU125</f>
        <v>-3</v>
      </c>
      <c r="BX125" s="98"/>
    </row>
    <row r="126" spans="2:76" ht="8.25" customHeight="1" thickBot="1" thickTop="1">
      <c r="B126" s="83" t="s">
        <v>94</v>
      </c>
      <c r="C126" s="84" t="s">
        <v>45</v>
      </c>
      <c r="D126" s="436"/>
      <c r="E126" s="437"/>
      <c r="F126" s="437"/>
      <c r="G126" s="438"/>
      <c r="H126" s="192"/>
      <c r="I126" s="193">
        <v>21</v>
      </c>
      <c r="J126" s="194">
        <v>21</v>
      </c>
      <c r="K126" s="95"/>
      <c r="AL126" s="217"/>
      <c r="AN126" s="5"/>
      <c r="AO126" s="6"/>
      <c r="AP126" s="394"/>
      <c r="AQ126" s="371"/>
      <c r="AR126" s="371"/>
      <c r="AS126" s="372"/>
      <c r="AT126" s="150"/>
      <c r="AU126" s="135">
        <f>IF(AT126="","","-")</f>
      </c>
      <c r="AV126" s="151"/>
      <c r="AW126" s="458"/>
      <c r="AX126" s="89"/>
      <c r="AY126" s="26">
        <f t="shared" si="36"/>
      </c>
      <c r="AZ126" s="86"/>
      <c r="BA126" s="312"/>
      <c r="BB126" s="88"/>
      <c r="BC126" s="24">
        <f t="shared" si="37"/>
      </c>
      <c r="BD126" s="85"/>
      <c r="BE126" s="312"/>
      <c r="BF126" s="88"/>
      <c r="BG126" s="24">
        <f t="shared" si="38"/>
      </c>
      <c r="BH126" s="85"/>
      <c r="BI126" s="334"/>
      <c r="BJ126" s="18">
        <f>BO125</f>
        <v>1</v>
      </c>
      <c r="BK126" s="19" t="s">
        <v>25</v>
      </c>
      <c r="BL126" s="19">
        <f>BP125</f>
        <v>2</v>
      </c>
      <c r="BM126" s="20" t="s">
        <v>20</v>
      </c>
      <c r="BN126" s="39"/>
      <c r="BO126" s="45"/>
      <c r="BP126" s="46"/>
      <c r="BQ126" s="67"/>
      <c r="BR126" s="68"/>
      <c r="BS126" s="48"/>
      <c r="BT126" s="46"/>
      <c r="BU126" s="46"/>
      <c r="BV126" s="48"/>
      <c r="BX126" s="98"/>
    </row>
    <row r="127" spans="2:76" ht="8.25" customHeight="1" thickTop="1">
      <c r="B127" s="65"/>
      <c r="C127" s="80"/>
      <c r="D127" s="79"/>
      <c r="E127" s="79"/>
      <c r="F127" s="79"/>
      <c r="G127" s="79"/>
      <c r="H127" s="187"/>
      <c r="I127" s="187"/>
      <c r="J127" s="188"/>
      <c r="K127" s="196"/>
      <c r="L127" s="197"/>
      <c r="M127" s="197"/>
      <c r="N127" s="198"/>
      <c r="O127" s="187"/>
      <c r="AL127" s="217"/>
      <c r="AN127" s="177" t="s">
        <v>117</v>
      </c>
      <c r="AO127" s="133" t="s">
        <v>106</v>
      </c>
      <c r="AP127" s="154">
        <f>IF(AV124="","",AV124)</f>
      </c>
      <c r="AQ127" s="142">
        <f aca="true" t="shared" si="39" ref="AQ127:AQ138">IF(AP127="","","-")</f>
      </c>
      <c r="AR127" s="138">
        <f>IF(AT124="","",AT124)</f>
      </c>
      <c r="AS127" s="373">
        <f>IF(AW124="","",IF(AW124="○","×",IF(AW124="×","○")))</f>
      </c>
      <c r="AT127" s="376"/>
      <c r="AU127" s="377"/>
      <c r="AV127" s="377"/>
      <c r="AW127" s="373"/>
      <c r="AX127" s="141"/>
      <c r="AY127" s="142">
        <f t="shared" si="36"/>
      </c>
      <c r="AZ127" s="143"/>
      <c r="BA127" s="462">
        <f>IF(AX127&lt;&gt;"",IF(AX127&gt;AZ127,IF(AX128&gt;AZ128,"○",IF(AX129&gt;AZ129,"○","×")),IF(AX128&gt;AZ128,IF(AX129&gt;AZ129,"○","×"),"×")),"")</f>
      </c>
      <c r="BB127" s="141"/>
      <c r="BC127" s="142">
        <f t="shared" si="37"/>
      </c>
      <c r="BD127" s="143"/>
      <c r="BE127" s="462">
        <f>IF(BB127&lt;&gt;"",IF(BB127&gt;BD127,IF(BB128&gt;BD128,"○",IF(BB129&gt;BD129,"○","×")),IF(BB128&gt;BD128,IF(BB129&gt;BD129,"○","×"),"×")),"")</f>
      </c>
      <c r="BF127" s="141"/>
      <c r="BG127" s="142">
        <f t="shared" si="38"/>
      </c>
      <c r="BH127" s="143"/>
      <c r="BI127" s="351">
        <f>IF(BF127&lt;&gt;"",IF(BF127&gt;BH127,IF(BF128&gt;BH128,"○",IF(BF129&gt;BH129,"○","×")),IF(BF128&gt;BH128,IF(BF129&gt;BH129,"○","×"),"×")),"")</f>
      </c>
      <c r="BJ127" s="358" t="s">
        <v>67</v>
      </c>
      <c r="BK127" s="359"/>
      <c r="BL127" s="359"/>
      <c r="BM127" s="360"/>
      <c r="BN127" s="39"/>
      <c r="BO127" s="55"/>
      <c r="BP127" s="56"/>
      <c r="BQ127" s="70"/>
      <c r="BR127" s="71"/>
      <c r="BS127" s="57"/>
      <c r="BT127" s="56"/>
      <c r="BU127" s="56"/>
      <c r="BV127" s="57"/>
      <c r="BX127" s="98"/>
    </row>
    <row r="128" spans="2:76" ht="8.25" customHeight="1">
      <c r="B128" s="81" t="s">
        <v>98</v>
      </c>
      <c r="C128" s="82" t="s">
        <v>27</v>
      </c>
      <c r="D128" s="433" t="s">
        <v>228</v>
      </c>
      <c r="E128" s="434"/>
      <c r="F128" s="434"/>
      <c r="G128" s="435"/>
      <c r="H128" s="189"/>
      <c r="I128" s="189">
        <v>9</v>
      </c>
      <c r="J128" s="190">
        <v>17</v>
      </c>
      <c r="K128" s="187"/>
      <c r="L128" s="187"/>
      <c r="M128" s="187"/>
      <c r="N128" s="198"/>
      <c r="O128" s="187"/>
      <c r="P128" s="65" t="s">
        <v>231</v>
      </c>
      <c r="Q128" s="65"/>
      <c r="R128" s="38"/>
      <c r="S128" s="38"/>
      <c r="T128" s="38"/>
      <c r="U128" s="39"/>
      <c r="V128" s="39"/>
      <c r="W128" s="39"/>
      <c r="X128" s="39"/>
      <c r="Y128" s="39"/>
      <c r="AL128" s="217"/>
      <c r="AN128" s="132" t="s">
        <v>118</v>
      </c>
      <c r="AO128" s="144" t="s">
        <v>106</v>
      </c>
      <c r="AP128" s="134">
        <f>IF(AV125="","",AV125)</f>
      </c>
      <c r="AQ128" s="135">
        <f t="shared" si="39"/>
      </c>
      <c r="AR128" s="136">
        <f>IF(AT125="","",AT125)</f>
      </c>
      <c r="AS128" s="374">
        <f>IF(AU125="","",AU125)</f>
      </c>
      <c r="AT128" s="379"/>
      <c r="AU128" s="380"/>
      <c r="AV128" s="380"/>
      <c r="AW128" s="374"/>
      <c r="AX128" s="139"/>
      <c r="AY128" s="135">
        <f t="shared" si="36"/>
      </c>
      <c r="AZ128" s="140"/>
      <c r="BA128" s="457"/>
      <c r="BB128" s="139"/>
      <c r="BC128" s="135">
        <f t="shared" si="37"/>
      </c>
      <c r="BD128" s="140"/>
      <c r="BE128" s="457"/>
      <c r="BF128" s="139"/>
      <c r="BG128" s="135">
        <f t="shared" si="38"/>
      </c>
      <c r="BH128" s="140"/>
      <c r="BI128" s="347"/>
      <c r="BJ128" s="361"/>
      <c r="BK128" s="362"/>
      <c r="BL128" s="362"/>
      <c r="BM128" s="363"/>
      <c r="BN128" s="39"/>
      <c r="BO128" s="45">
        <f>COUNTIF(AP127:BI129,"○")</f>
        <v>0</v>
      </c>
      <c r="BP128" s="46">
        <f>COUNTIF(AP127:BI129,"×")</f>
        <v>0</v>
      </c>
      <c r="BQ128" s="67">
        <f>(IF((AP127&gt;AR127),1,0))+(IF((AP128&gt;AR128),1,0))+(IF((AP129&gt;AR129),1,0))+(IF((AT127&gt;AV127),1,0))+(IF((AT128&gt;AV128),1,0))+(IF((AT129&gt;AV129),1,0))+(IF((AX127&gt;AZ127),1,0))+(IF((AX128&gt;AZ128),1,0))+(IF((AX129&gt;AZ129),1,0))+(IF((BB127&gt;BD127),1,0))+(IF((BB128&gt;BD128),1,0))+(IF((BB129&gt;BD129),1,0))+(IF((BF127&gt;BH127),1,0))+(IF((BF128&gt;BH128),1,0))+(IF((BF129&gt;BH129),1,0))</f>
        <v>0</v>
      </c>
      <c r="BR128" s="68">
        <f>(IF((AP127&lt;AR127),1,0))+(IF((AP128&lt;AR128),1,0))+(IF((AP129&lt;AR129),1,0))+(IF((AT127&lt;AV127),1,0))+(IF((AT128&lt;AV128),1,0))+(IF((AT129&lt;AV129),1,0))+(IF((AX127&lt;AZ127),1,0))+(IF((AX128&lt;AZ128),1,0))+(IF((AX129&lt;AZ129),1,0))+(IF((BB127&lt;BD127),1,0))+(IF((BB128&lt;BD128),1,0))+(IF((BB129&lt;BD129),1,0))+(IF((BF127&lt;BH127),1,0))+(IF((BF128&lt;BH128),1,0))+(IF((BF129&lt;BH129),1,0))</f>
        <v>0</v>
      </c>
      <c r="BS128" s="69">
        <f>BQ128-BR128</f>
        <v>0</v>
      </c>
      <c r="BT128" s="46">
        <f>SUM(AP127:AP129,AT127:AT129,AX127:AX129,BB127:BB129,BF127:BF129)</f>
        <v>0</v>
      </c>
      <c r="BU128" s="46">
        <f>SUM(AR127:AR129,AV127:AV129,AZ127:AZ129,BD127:BD129,BH127:BH129)</f>
        <v>0</v>
      </c>
      <c r="BV128" s="48">
        <f>BT128-BU128</f>
        <v>0</v>
      </c>
      <c r="BX128" s="98"/>
    </row>
    <row r="129" spans="2:76" ht="8.25" customHeight="1" thickBot="1">
      <c r="B129" s="83" t="s">
        <v>99</v>
      </c>
      <c r="C129" s="84" t="s">
        <v>27</v>
      </c>
      <c r="D129" s="436"/>
      <c r="E129" s="437"/>
      <c r="F129" s="437"/>
      <c r="G129" s="438"/>
      <c r="H129" s="191"/>
      <c r="I129" s="191"/>
      <c r="J129" s="191"/>
      <c r="K129" s="199">
        <v>21</v>
      </c>
      <c r="L129" s="199">
        <v>20</v>
      </c>
      <c r="M129" s="199">
        <v>21</v>
      </c>
      <c r="N129" s="200"/>
      <c r="O129" s="201"/>
      <c r="P129" s="339" t="s">
        <v>233</v>
      </c>
      <c r="Q129" s="340"/>
      <c r="R129" s="340"/>
      <c r="S129" s="340"/>
      <c r="T129" s="340"/>
      <c r="U129" s="341" t="s">
        <v>234</v>
      </c>
      <c r="V129" s="341"/>
      <c r="W129" s="341"/>
      <c r="X129" s="341"/>
      <c r="Y129" s="342"/>
      <c r="AL129" s="217"/>
      <c r="AN129" s="146"/>
      <c r="AO129" s="147"/>
      <c r="AP129" s="148">
        <f>IF(AV126="","",AV126)</f>
      </c>
      <c r="AQ129" s="152">
        <f t="shared" si="39"/>
      </c>
      <c r="AR129" s="149">
        <f>IF(AT126="","",AT126)</f>
      </c>
      <c r="AS129" s="459">
        <f>IF(AU126="","",AU126)</f>
      </c>
      <c r="AT129" s="460"/>
      <c r="AU129" s="461"/>
      <c r="AV129" s="461"/>
      <c r="AW129" s="459"/>
      <c r="AX129" s="150"/>
      <c r="AY129" s="152">
        <f t="shared" si="36"/>
      </c>
      <c r="AZ129" s="151"/>
      <c r="BA129" s="458"/>
      <c r="BB129" s="150"/>
      <c r="BC129" s="152">
        <f t="shared" si="37"/>
      </c>
      <c r="BD129" s="151"/>
      <c r="BE129" s="458"/>
      <c r="BF129" s="150"/>
      <c r="BG129" s="152">
        <f t="shared" si="38"/>
      </c>
      <c r="BH129" s="151"/>
      <c r="BI129" s="348"/>
      <c r="BJ129" s="166">
        <f>BO128</f>
        <v>0</v>
      </c>
      <c r="BK129" s="167" t="s">
        <v>25</v>
      </c>
      <c r="BL129" s="167">
        <f>BP128</f>
        <v>0</v>
      </c>
      <c r="BM129" s="168" t="s">
        <v>20</v>
      </c>
      <c r="BN129" s="39"/>
      <c r="BO129" s="58"/>
      <c r="BP129" s="59"/>
      <c r="BQ129" s="72"/>
      <c r="BR129" s="73"/>
      <c r="BS129" s="63"/>
      <c r="BT129" s="59"/>
      <c r="BU129" s="59"/>
      <c r="BV129" s="63"/>
      <c r="BX129" s="98"/>
    </row>
    <row r="130" spans="2:76" ht="8.25" customHeight="1" thickTop="1">
      <c r="B130" s="65"/>
      <c r="C130" s="80"/>
      <c r="D130" s="79"/>
      <c r="E130" s="79"/>
      <c r="F130" s="79"/>
      <c r="G130" s="79"/>
      <c r="H130" s="191"/>
      <c r="I130" s="191"/>
      <c r="J130" s="191"/>
      <c r="K130" s="187"/>
      <c r="L130" s="187"/>
      <c r="M130" s="188"/>
      <c r="N130" s="202"/>
      <c r="O130" s="187"/>
      <c r="P130" s="343" t="s">
        <v>235</v>
      </c>
      <c r="Q130" s="344"/>
      <c r="R130" s="344"/>
      <c r="S130" s="344"/>
      <c r="T130" s="344"/>
      <c r="U130" s="345" t="s">
        <v>234</v>
      </c>
      <c r="V130" s="345"/>
      <c r="W130" s="345"/>
      <c r="X130" s="345"/>
      <c r="Y130" s="346"/>
      <c r="AL130" s="217"/>
      <c r="AN130" s="10" t="s">
        <v>119</v>
      </c>
      <c r="AO130" s="3" t="s">
        <v>108</v>
      </c>
      <c r="AP130" s="27">
        <f>IF(AZ124="","",AZ124)</f>
        <v>21</v>
      </c>
      <c r="AQ130" s="29" t="str">
        <f t="shared" si="39"/>
        <v>-</v>
      </c>
      <c r="AR130" s="28">
        <f>IF(AX124="","",AX124)</f>
        <v>18</v>
      </c>
      <c r="AS130" s="330" t="str">
        <f>IF(BA124="","",IF(BA124="○","×",IF(BA124="×","○")))</f>
        <v>○</v>
      </c>
      <c r="AT130" s="145">
        <f>IF(AZ127="","",AZ127)</f>
      </c>
      <c r="AU130" s="135">
        <f aca="true" t="shared" si="40" ref="AU130:AU138">IF(AT130="","","-")</f>
      </c>
      <c r="AV130" s="136">
        <f>IF(AX127="","",AX127)</f>
      </c>
      <c r="AW130" s="373">
        <f>IF(BA127="","",IF(BA127="○","×",IF(BA127="×","○")))</f>
      </c>
      <c r="AX130" s="364"/>
      <c r="AY130" s="365"/>
      <c r="AZ130" s="365"/>
      <c r="BA130" s="366"/>
      <c r="BB130" s="88">
        <v>21</v>
      </c>
      <c r="BC130" s="24" t="str">
        <f t="shared" si="37"/>
        <v>-</v>
      </c>
      <c r="BD130" s="85">
        <v>18</v>
      </c>
      <c r="BE130" s="312" t="str">
        <f>IF(BB130&lt;&gt;"",IF(BB130&gt;BD130,IF(BB131&gt;BD131,"○",IF(BB132&gt;BD132,"○","×")),IF(BB131&gt;BD131,IF(BB132&gt;BD132,"○","×"),"×")),"")</f>
        <v>○</v>
      </c>
      <c r="BF130" s="88">
        <v>12</v>
      </c>
      <c r="BG130" s="24" t="str">
        <f t="shared" si="38"/>
        <v>-</v>
      </c>
      <c r="BH130" s="85">
        <v>21</v>
      </c>
      <c r="BI130" s="333" t="str">
        <f>IF(BF130&lt;&gt;"",IF(BF130&gt;BH130,IF(BF131&gt;BH131,"○",IF(BF132&gt;BH132,"○","×")),IF(BF131&gt;BH131,IF(BF132&gt;BH132,"○","×"),"×")),"")</f>
        <v>×</v>
      </c>
      <c r="BJ130" s="352" t="s">
        <v>182</v>
      </c>
      <c r="BK130" s="353"/>
      <c r="BL130" s="353"/>
      <c r="BM130" s="354"/>
      <c r="BN130" s="39"/>
      <c r="BO130" s="45"/>
      <c r="BP130" s="46"/>
      <c r="BQ130" s="67"/>
      <c r="BR130" s="68"/>
      <c r="BS130" s="48"/>
      <c r="BT130" s="46"/>
      <c r="BU130" s="46"/>
      <c r="BV130" s="48"/>
      <c r="BX130" s="98"/>
    </row>
    <row r="131" spans="2:76" ht="8.25" customHeight="1" thickBot="1">
      <c r="B131" s="81" t="s">
        <v>100</v>
      </c>
      <c r="C131" s="82" t="s">
        <v>101</v>
      </c>
      <c r="D131" s="433" t="s">
        <v>230</v>
      </c>
      <c r="E131" s="434"/>
      <c r="F131" s="434"/>
      <c r="G131" s="435"/>
      <c r="H131" s="191"/>
      <c r="I131" s="191"/>
      <c r="J131" s="191"/>
      <c r="K131" s="199">
        <v>15</v>
      </c>
      <c r="L131" s="199">
        <v>22</v>
      </c>
      <c r="M131" s="203">
        <v>16</v>
      </c>
      <c r="N131" s="191"/>
      <c r="O131" s="191"/>
      <c r="P131" s="64"/>
      <c r="Q131" s="74"/>
      <c r="R131" s="74"/>
      <c r="S131" s="74"/>
      <c r="T131" s="74"/>
      <c r="U131" s="74"/>
      <c r="V131" s="74"/>
      <c r="W131" s="74"/>
      <c r="X131" s="74"/>
      <c r="Y131" s="74"/>
      <c r="AL131" s="217"/>
      <c r="AN131" s="10" t="s">
        <v>120</v>
      </c>
      <c r="AO131" s="3" t="s">
        <v>108</v>
      </c>
      <c r="AP131" s="27">
        <f>IF(AZ125="","",AZ125)</f>
        <v>21</v>
      </c>
      <c r="AQ131" s="24" t="str">
        <f t="shared" si="39"/>
        <v>-</v>
      </c>
      <c r="AR131" s="28">
        <f>IF(AX125="","",AX125)</f>
        <v>19</v>
      </c>
      <c r="AS131" s="331">
        <f>IF(AU128="","",AU128)</f>
      </c>
      <c r="AT131" s="145">
        <f>IF(AZ128="","",AZ128)</f>
      </c>
      <c r="AU131" s="135">
        <f t="shared" si="40"/>
      </c>
      <c r="AV131" s="136">
        <f>IF(AX128="","",AX128)</f>
      </c>
      <c r="AW131" s="374">
        <f>IF(AY128="","",AY128)</f>
      </c>
      <c r="AX131" s="367"/>
      <c r="AY131" s="368"/>
      <c r="AZ131" s="368"/>
      <c r="BA131" s="369"/>
      <c r="BB131" s="88">
        <v>24</v>
      </c>
      <c r="BC131" s="24" t="str">
        <f t="shared" si="37"/>
        <v>-</v>
      </c>
      <c r="BD131" s="85">
        <v>22</v>
      </c>
      <c r="BE131" s="312"/>
      <c r="BF131" s="88">
        <v>11</v>
      </c>
      <c r="BG131" s="24" t="str">
        <f t="shared" si="38"/>
        <v>-</v>
      </c>
      <c r="BH131" s="85">
        <v>21</v>
      </c>
      <c r="BI131" s="334"/>
      <c r="BJ131" s="355"/>
      <c r="BK131" s="356"/>
      <c r="BL131" s="356"/>
      <c r="BM131" s="357"/>
      <c r="BN131" s="39"/>
      <c r="BO131" s="45">
        <f>COUNTIF(AP130:BI132,"○")</f>
        <v>2</v>
      </c>
      <c r="BP131" s="46">
        <f>COUNTIF(AP130:BI132,"×")</f>
        <v>1</v>
      </c>
      <c r="BQ131" s="67">
        <f>(IF((AP130&gt;AR130),1,0))+(IF((AP131&gt;AR131),1,0))+(IF((AP132&gt;AR132),1,0))+(IF((AT130&gt;AV130),1,0))+(IF((AT131&gt;AV131),1,0))+(IF((AT132&gt;AV132),1,0))+(IF((AX130&gt;AZ130),1,0))+(IF((AX131&gt;AZ131),1,0))+(IF((AX132&gt;AZ132),1,0))+(IF((BB130&gt;BD130),1,0))+(IF((BB131&gt;BD131),1,0))+(IF((BB132&gt;BD132),1,0))+(IF((BF130&gt;BH130),1,0))+(IF((BF131&gt;BH131),1,0))+(IF((BF132&gt;BH132),1,0))</f>
        <v>4</v>
      </c>
      <c r="BR131" s="68">
        <f>(IF((AP130&lt;AR130),1,0))+(IF((AP131&lt;AR131),1,0))+(IF((AP132&lt;AR132),1,0))+(IF((AT130&lt;AV130),1,0))+(IF((AT131&lt;AV131),1,0))+(IF((AT132&lt;AV132),1,0))+(IF((AX130&lt;AZ130),1,0))+(IF((AX131&lt;AZ131),1,0))+(IF((AX132&lt;AZ132),1,0))+(IF((BB130&lt;BD130),1,0))+(IF((BB131&lt;BD131),1,0))+(IF((BB132&lt;BD132),1,0))+(IF((BF130&lt;BH130),1,0))+(IF((BF131&lt;BH131),1,0))+(IF((BF132&lt;BH132),1,0))</f>
        <v>2</v>
      </c>
      <c r="BS131" s="69">
        <f>BQ131-BR131</f>
        <v>2</v>
      </c>
      <c r="BT131" s="46">
        <f>SUM(AP130:AP132,AT130:AT132,AX130:AX132,BB130:BB132,BF130:BF132)</f>
        <v>110</v>
      </c>
      <c r="BU131" s="46">
        <f>SUM(AR130:AR132,AV130:AV132,AZ130:AZ132,BD130:BD132,BH130:BH132)</f>
        <v>119</v>
      </c>
      <c r="BV131" s="48">
        <f>BT131-BU131</f>
        <v>-9</v>
      </c>
      <c r="BX131" s="98"/>
    </row>
    <row r="132" spans="2:76" ht="8.25" customHeight="1" thickTop="1">
      <c r="B132" s="83" t="s">
        <v>102</v>
      </c>
      <c r="C132" s="84" t="s">
        <v>101</v>
      </c>
      <c r="D132" s="436"/>
      <c r="E132" s="437"/>
      <c r="F132" s="437"/>
      <c r="G132" s="438"/>
      <c r="H132" s="193"/>
      <c r="I132" s="193">
        <v>21</v>
      </c>
      <c r="J132" s="194">
        <v>21</v>
      </c>
      <c r="K132" s="187"/>
      <c r="L132" s="187"/>
      <c r="M132" s="188"/>
      <c r="N132" s="191"/>
      <c r="O132" s="191"/>
      <c r="P132" s="66" t="s">
        <v>232</v>
      </c>
      <c r="Q132" s="66"/>
      <c r="R132" s="65"/>
      <c r="S132" s="65"/>
      <c r="T132" s="65"/>
      <c r="U132" s="65"/>
      <c r="V132" s="65"/>
      <c r="W132" s="65"/>
      <c r="X132" s="65"/>
      <c r="Y132" s="65"/>
      <c r="AL132" s="217"/>
      <c r="AN132" s="5"/>
      <c r="AO132" s="6"/>
      <c r="AP132" s="27">
        <f>IF(AZ126="","",AZ126)</f>
      </c>
      <c r="AQ132" s="24">
        <f t="shared" si="39"/>
      </c>
      <c r="AR132" s="28">
        <f>IF(AX126="","",AX126)</f>
      </c>
      <c r="AS132" s="331">
        <f>IF(AU129="","",AU129)</f>
      </c>
      <c r="AT132" s="145">
        <f>IF(AZ129="","",AZ129)</f>
      </c>
      <c r="AU132" s="135">
        <f t="shared" si="40"/>
      </c>
      <c r="AV132" s="136">
        <f>IF(AX129="","",AX129)</f>
      </c>
      <c r="AW132" s="374">
        <f>IF(AY129="","",AY129)</f>
      </c>
      <c r="AX132" s="367"/>
      <c r="AY132" s="368"/>
      <c r="AZ132" s="368"/>
      <c r="BA132" s="369"/>
      <c r="BB132" s="88"/>
      <c r="BC132" s="24">
        <f t="shared" si="37"/>
      </c>
      <c r="BD132" s="85"/>
      <c r="BE132" s="328"/>
      <c r="BF132" s="88"/>
      <c r="BG132" s="24">
        <f t="shared" si="38"/>
      </c>
      <c r="BH132" s="85"/>
      <c r="BI132" s="335"/>
      <c r="BJ132" s="18">
        <f>BO131</f>
        <v>2</v>
      </c>
      <c r="BK132" s="19" t="s">
        <v>25</v>
      </c>
      <c r="BL132" s="19">
        <f>BP131</f>
        <v>1</v>
      </c>
      <c r="BM132" s="20" t="s">
        <v>20</v>
      </c>
      <c r="BN132" s="39"/>
      <c r="BO132" s="45"/>
      <c r="BP132" s="46"/>
      <c r="BQ132" s="67"/>
      <c r="BR132" s="68"/>
      <c r="BS132" s="48"/>
      <c r="BT132" s="46"/>
      <c r="BU132" s="46"/>
      <c r="BV132" s="48"/>
      <c r="BX132" s="98"/>
    </row>
    <row r="133" spans="2:76" ht="8.25" customHeight="1" thickBot="1">
      <c r="B133" s="65"/>
      <c r="C133" s="80"/>
      <c r="D133" s="79"/>
      <c r="E133" s="79"/>
      <c r="F133" s="79"/>
      <c r="G133" s="79"/>
      <c r="H133" s="187"/>
      <c r="I133" s="187"/>
      <c r="J133" s="195"/>
      <c r="K133" s="200"/>
      <c r="L133" s="201"/>
      <c r="M133" s="204"/>
      <c r="N133" s="191"/>
      <c r="O133" s="191"/>
      <c r="P133" s="339" t="s">
        <v>236</v>
      </c>
      <c r="Q133" s="340"/>
      <c r="R133" s="340"/>
      <c r="S133" s="340"/>
      <c r="T133" s="340"/>
      <c r="U133" s="341" t="s">
        <v>237</v>
      </c>
      <c r="V133" s="341"/>
      <c r="W133" s="341"/>
      <c r="X133" s="341"/>
      <c r="Y133" s="342"/>
      <c r="AL133" s="217"/>
      <c r="AN133" s="12" t="s">
        <v>121</v>
      </c>
      <c r="AO133" s="8" t="s">
        <v>108</v>
      </c>
      <c r="AP133" s="32">
        <f>IF(BD124="","",BD124)</f>
        <v>15</v>
      </c>
      <c r="AQ133" s="29" t="str">
        <f t="shared" si="39"/>
        <v>-</v>
      </c>
      <c r="AR133" s="33">
        <f>IF(BB124="","",BB124)</f>
        <v>21</v>
      </c>
      <c r="AS133" s="349" t="str">
        <f>IF(BE124="","",IF(BE124="○","×",IF(BE124="×","○")))</f>
        <v>×</v>
      </c>
      <c r="AT133" s="137">
        <f>IF(BD127="","",BD127)</f>
      </c>
      <c r="AU133" s="142">
        <f t="shared" si="40"/>
      </c>
      <c r="AV133" s="138">
        <f>IF(BB127="","",BB127)</f>
      </c>
      <c r="AW133" s="373">
        <f>IF(BE127="","",IF(BE127="○","×",IF(BE127="×","○")))</f>
      </c>
      <c r="AX133" s="33">
        <f>IF(BD130="","",BD130)</f>
        <v>18</v>
      </c>
      <c r="AY133" s="29" t="str">
        <f aca="true" t="shared" si="41" ref="AY133:AY138">IF(AX133="","","-")</f>
        <v>-</v>
      </c>
      <c r="AZ133" s="33">
        <f>IF(BB130="","",BB130)</f>
        <v>21</v>
      </c>
      <c r="BA133" s="330" t="str">
        <f>IF(BE130="","",IF(BE130="○","×",IF(BE130="×","○")))</f>
        <v>×</v>
      </c>
      <c r="BB133" s="364"/>
      <c r="BC133" s="365"/>
      <c r="BD133" s="365"/>
      <c r="BE133" s="366"/>
      <c r="BF133" s="92">
        <v>10</v>
      </c>
      <c r="BG133" s="29" t="str">
        <f t="shared" si="38"/>
        <v>-</v>
      </c>
      <c r="BH133" s="93">
        <v>21</v>
      </c>
      <c r="BI133" s="334" t="str">
        <f>IF(BF133&lt;&gt;"",IF(BF133&gt;BH133,IF(BF134&gt;BH134,"○",IF(BF135&gt;BH135,"○","×")),IF(BF134&gt;BH134,IF(BF135&gt;BH135,"○","×"),"×")),"")</f>
        <v>×</v>
      </c>
      <c r="BJ133" s="352" t="s">
        <v>181</v>
      </c>
      <c r="BK133" s="353"/>
      <c r="BL133" s="353"/>
      <c r="BM133" s="354"/>
      <c r="BN133" s="39"/>
      <c r="BO133" s="55"/>
      <c r="BP133" s="56"/>
      <c r="BQ133" s="70"/>
      <c r="BR133" s="71"/>
      <c r="BS133" s="57"/>
      <c r="BT133" s="56"/>
      <c r="BU133" s="56"/>
      <c r="BV133" s="57"/>
      <c r="BX133" s="98"/>
    </row>
    <row r="134" spans="2:76" ht="8.25" customHeight="1" thickTop="1">
      <c r="B134" s="81" t="s">
        <v>87</v>
      </c>
      <c r="C134" s="82" t="s">
        <v>88</v>
      </c>
      <c r="D134" s="433" t="s">
        <v>229</v>
      </c>
      <c r="E134" s="434"/>
      <c r="F134" s="434"/>
      <c r="G134" s="435"/>
      <c r="H134" s="189"/>
      <c r="I134" s="189">
        <v>14</v>
      </c>
      <c r="J134" s="190">
        <v>13</v>
      </c>
      <c r="K134" s="187"/>
      <c r="L134" s="191"/>
      <c r="M134" s="191"/>
      <c r="N134" s="191"/>
      <c r="O134" s="191"/>
      <c r="P134" s="343" t="s">
        <v>238</v>
      </c>
      <c r="Q134" s="344"/>
      <c r="R134" s="344"/>
      <c r="S134" s="344"/>
      <c r="T134" s="344"/>
      <c r="U134" s="345" t="s">
        <v>237</v>
      </c>
      <c r="V134" s="345"/>
      <c r="W134" s="345"/>
      <c r="X134" s="345"/>
      <c r="Y134" s="346"/>
      <c r="AL134" s="217"/>
      <c r="AN134" s="10" t="s">
        <v>122</v>
      </c>
      <c r="AO134" s="3" t="s">
        <v>108</v>
      </c>
      <c r="AP134" s="27">
        <f>IF(BD125="","",BD125)</f>
        <v>15</v>
      </c>
      <c r="AQ134" s="24" t="str">
        <f t="shared" si="39"/>
        <v>-</v>
      </c>
      <c r="AR134" s="28">
        <f>IF(BB125="","",BB125)</f>
        <v>21</v>
      </c>
      <c r="AS134" s="350">
        <f>IF(AU131="","",AU131)</f>
      </c>
      <c r="AT134" s="145">
        <f>IF(BD128="","",BD128)</f>
      </c>
      <c r="AU134" s="135">
        <f t="shared" si="40"/>
      </c>
      <c r="AV134" s="136">
        <f>IF(BB128="","",BB128)</f>
      </c>
      <c r="AW134" s="374">
        <f>IF(AY131="","",AY131)</f>
      </c>
      <c r="AX134" s="28">
        <f>IF(BD131="","",BD131)</f>
        <v>22</v>
      </c>
      <c r="AY134" s="24" t="str">
        <f t="shared" si="41"/>
        <v>-</v>
      </c>
      <c r="AZ134" s="28">
        <f>IF(BB131="","",BB131)</f>
        <v>24</v>
      </c>
      <c r="BA134" s="331" t="str">
        <f>IF(BC131="","",BC131)</f>
        <v>-</v>
      </c>
      <c r="BB134" s="367"/>
      <c r="BC134" s="368"/>
      <c r="BD134" s="368"/>
      <c r="BE134" s="369"/>
      <c r="BF134" s="88">
        <v>17</v>
      </c>
      <c r="BG134" s="24" t="str">
        <f t="shared" si="38"/>
        <v>-</v>
      </c>
      <c r="BH134" s="85">
        <v>21</v>
      </c>
      <c r="BI134" s="334"/>
      <c r="BJ134" s="355"/>
      <c r="BK134" s="356"/>
      <c r="BL134" s="356"/>
      <c r="BM134" s="357"/>
      <c r="BN134" s="39"/>
      <c r="BO134" s="45">
        <f>COUNTIF(AP133:BI135,"○")</f>
        <v>0</v>
      </c>
      <c r="BP134" s="46">
        <f>COUNTIF(AP133:BI135,"×")</f>
        <v>3</v>
      </c>
      <c r="BQ134" s="67">
        <f>(IF((AP133&gt;AR133),1,0))+(IF((AP134&gt;AR134),1,0))+(IF((AP135&gt;AR135),1,0))+(IF((AT133&gt;AV133),1,0))+(IF((AT134&gt;AV134),1,0))+(IF((AT135&gt;AV135),1,0))+(IF((AX133&gt;AZ133),1,0))+(IF((AX134&gt;AZ134),1,0))+(IF((AX135&gt;AZ135),1,0))+(IF((BB133&gt;BD133),1,0))+(IF((BB134&gt;BD134),1,0))+(IF((BB135&gt;BD135),1,0))+(IF((BF133&gt;BH133),1,0))+(IF((BF134&gt;BH134),1,0))+(IF((BF135&gt;BH135),1,0))</f>
        <v>0</v>
      </c>
      <c r="BR134" s="68">
        <f>(IF((AP133&lt;AR133),1,0))+(IF((AP134&lt;AR134),1,0))+(IF((AP135&lt;AR135),1,0))+(IF((AT133&lt;AV133),1,0))+(IF((AT134&lt;AV134),1,0))+(IF((AT135&lt;AV135),1,0))+(IF((AX133&lt;AZ133),1,0))+(IF((AX134&lt;AZ134),1,0))+(IF((AX135&lt;AZ135),1,0))+(IF((BB133&lt;BD133),1,0))+(IF((BB134&lt;BD134),1,0))+(IF((BB135&lt;BD135),1,0))+(IF((BF133&lt;BH133),1,0))+(IF((BF134&lt;BH134),1,0))+(IF((BF135&lt;BH135),1,0))</f>
        <v>6</v>
      </c>
      <c r="BS134" s="69">
        <f>BQ134-BR134</f>
        <v>-6</v>
      </c>
      <c r="BT134" s="46">
        <f>SUM(AP133:AP135,AT133:AT135,AX133:AX135,BB133:BB135,BF133:BF135)</f>
        <v>97</v>
      </c>
      <c r="BU134" s="46">
        <f>SUM(AR133:AR135,AV133:AV135,AZ133:AZ135,BD133:BD135,BH133:BH135)</f>
        <v>129</v>
      </c>
      <c r="BV134" s="48">
        <f>BT134-BU134</f>
        <v>-32</v>
      </c>
      <c r="BX134" s="98"/>
    </row>
    <row r="135" spans="2:76" ht="8.25" customHeight="1">
      <c r="B135" s="83" t="s">
        <v>89</v>
      </c>
      <c r="C135" s="84" t="s">
        <v>88</v>
      </c>
      <c r="D135" s="436"/>
      <c r="E135" s="437"/>
      <c r="F135" s="437"/>
      <c r="G135" s="438"/>
      <c r="H135" s="95"/>
      <c r="I135" s="95"/>
      <c r="J135" s="95"/>
      <c r="K135" s="75"/>
      <c r="AL135" s="217"/>
      <c r="AN135" s="10"/>
      <c r="AO135" s="6"/>
      <c r="AP135" s="27">
        <f>IF(BD126="","",BD126)</f>
      </c>
      <c r="AQ135" s="24">
        <f t="shared" si="39"/>
      </c>
      <c r="AR135" s="28">
        <f>IF(BB126="","",BB126)</f>
      </c>
      <c r="AS135" s="350">
        <f>IF(AU132="","",AU132)</f>
      </c>
      <c r="AT135" s="145">
        <f>IF(BD129="","",BD129)</f>
      </c>
      <c r="AU135" s="135">
        <f t="shared" si="40"/>
      </c>
      <c r="AV135" s="136">
        <f>IF(BB129="","",BB129)</f>
      </c>
      <c r="AW135" s="374">
        <f>IF(AY132="","",AY132)</f>
      </c>
      <c r="AX135" s="28">
        <f>IF(BD132="","",BD132)</f>
      </c>
      <c r="AY135" s="24">
        <f t="shared" si="41"/>
      </c>
      <c r="AZ135" s="28">
        <f>IF(BB132="","",BB132)</f>
      </c>
      <c r="BA135" s="331">
        <f>IF(BC132="","",BC132)</f>
      </c>
      <c r="BB135" s="367"/>
      <c r="BC135" s="368"/>
      <c r="BD135" s="368"/>
      <c r="BE135" s="369"/>
      <c r="BF135" s="88"/>
      <c r="BG135" s="24">
        <f t="shared" si="38"/>
      </c>
      <c r="BH135" s="85"/>
      <c r="BI135" s="335"/>
      <c r="BJ135" s="18">
        <f>BO134</f>
        <v>0</v>
      </c>
      <c r="BK135" s="19" t="s">
        <v>25</v>
      </c>
      <c r="BL135" s="19">
        <f>BP134</f>
        <v>3</v>
      </c>
      <c r="BM135" s="20" t="s">
        <v>20</v>
      </c>
      <c r="BN135" s="39"/>
      <c r="BO135" s="58"/>
      <c r="BP135" s="59"/>
      <c r="BQ135" s="72"/>
      <c r="BR135" s="73"/>
      <c r="BS135" s="63"/>
      <c r="BT135" s="59"/>
      <c r="BU135" s="59"/>
      <c r="BV135" s="63"/>
      <c r="BX135" s="98"/>
    </row>
    <row r="136" spans="1:76" ht="8.25" customHeight="1">
      <c r="A136" s="76"/>
      <c r="B136" s="263" t="s">
        <v>36</v>
      </c>
      <c r="C136" s="263"/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AL136" s="217"/>
      <c r="AN136" s="12" t="s">
        <v>123</v>
      </c>
      <c r="AO136" s="15" t="s">
        <v>108</v>
      </c>
      <c r="AP136" s="32">
        <f>IF(BH124="","",BH124)</f>
        <v>21</v>
      </c>
      <c r="AQ136" s="29" t="str">
        <f t="shared" si="39"/>
        <v>-</v>
      </c>
      <c r="AR136" s="33">
        <f>IF(BF124="","",BF124)</f>
        <v>13</v>
      </c>
      <c r="AS136" s="349" t="str">
        <f>IF(BI124="","",IF(BI124="○","×",IF(BI124="×","○")))</f>
        <v>○</v>
      </c>
      <c r="AT136" s="137">
        <f>IF(BH127="","",BH127)</f>
      </c>
      <c r="AU136" s="142">
        <f t="shared" si="40"/>
      </c>
      <c r="AV136" s="138">
        <f>IF(BF127="","",BF127)</f>
      </c>
      <c r="AW136" s="373">
        <f>IF(BI127="","",IF(BI127="○","×",IF(BI127="×","○")))</f>
      </c>
      <c r="AX136" s="33">
        <f>IF(BH130="","",BH130)</f>
        <v>21</v>
      </c>
      <c r="AY136" s="29" t="str">
        <f t="shared" si="41"/>
        <v>-</v>
      </c>
      <c r="AZ136" s="33">
        <f>IF(BF130="","",BF130)</f>
        <v>12</v>
      </c>
      <c r="BA136" s="330" t="str">
        <f>IF(BI130="","",IF(BI130="○","×",IF(BI130="×","○")))</f>
        <v>○</v>
      </c>
      <c r="BB136" s="16">
        <f>IF(BH133="","",BH133)</f>
        <v>21</v>
      </c>
      <c r="BC136" s="29" t="str">
        <f>IF(BB136="","","-")</f>
        <v>-</v>
      </c>
      <c r="BD136" s="33">
        <f>IF(BF133="","",BF133)</f>
        <v>10</v>
      </c>
      <c r="BE136" s="330" t="str">
        <f>IF(BI133="","",IF(BI133="○","×",IF(BI133="×","○")))</f>
        <v>○</v>
      </c>
      <c r="BF136" s="364"/>
      <c r="BG136" s="365"/>
      <c r="BH136" s="365"/>
      <c r="BI136" s="366"/>
      <c r="BJ136" s="352" t="s">
        <v>6</v>
      </c>
      <c r="BK136" s="353"/>
      <c r="BL136" s="353"/>
      <c r="BM136" s="354"/>
      <c r="BN136" s="39"/>
      <c r="BO136" s="45"/>
      <c r="BP136" s="46"/>
      <c r="BQ136" s="67"/>
      <c r="BR136" s="68"/>
      <c r="BS136" s="48"/>
      <c r="BT136" s="46"/>
      <c r="BU136" s="46"/>
      <c r="BV136" s="48"/>
      <c r="BX136" s="98"/>
    </row>
    <row r="137" spans="1:76" ht="8.25" customHeight="1">
      <c r="A137" s="76"/>
      <c r="B137" s="263"/>
      <c r="C137" s="263"/>
      <c r="D137" s="263"/>
      <c r="E137" s="263"/>
      <c r="F137" s="263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  <c r="V137" s="263"/>
      <c r="W137" s="263"/>
      <c r="AL137" s="217"/>
      <c r="AN137" s="10" t="s">
        <v>124</v>
      </c>
      <c r="AO137" s="3" t="s">
        <v>108</v>
      </c>
      <c r="AP137" s="27">
        <f>IF(BH125="","",BH125)</f>
        <v>21</v>
      </c>
      <c r="AQ137" s="24" t="str">
        <f t="shared" si="39"/>
        <v>-</v>
      </c>
      <c r="AR137" s="28">
        <f>IF(BF125="","",BF125)</f>
        <v>19</v>
      </c>
      <c r="AS137" s="350">
        <f>IF(AU128="","",AU128)</f>
      </c>
      <c r="AT137" s="145">
        <f>IF(BH128="","",BH128)</f>
      </c>
      <c r="AU137" s="135">
        <f t="shared" si="40"/>
      </c>
      <c r="AV137" s="136">
        <f>IF(BF128="","",BF128)</f>
      </c>
      <c r="AW137" s="374" t="str">
        <f>IF(AY134="","",AY134)</f>
        <v>-</v>
      </c>
      <c r="AX137" s="28">
        <f>IF(BH131="","",BH131)</f>
        <v>21</v>
      </c>
      <c r="AY137" s="24" t="str">
        <f t="shared" si="41"/>
        <v>-</v>
      </c>
      <c r="AZ137" s="28">
        <f>IF(BF131="","",BF131)</f>
        <v>11</v>
      </c>
      <c r="BA137" s="331">
        <f>IF(BC134="","",BC134)</f>
      </c>
      <c r="BB137" s="4">
        <f>IF(BH134="","",BH134)</f>
        <v>21</v>
      </c>
      <c r="BC137" s="24" t="str">
        <f>IF(BB137="","","-")</f>
        <v>-</v>
      </c>
      <c r="BD137" s="28">
        <f>IF(BF134="","",BF134)</f>
        <v>17</v>
      </c>
      <c r="BE137" s="331" t="str">
        <f>IF(BG134="","",BG134)</f>
        <v>-</v>
      </c>
      <c r="BF137" s="367"/>
      <c r="BG137" s="368"/>
      <c r="BH137" s="368"/>
      <c r="BI137" s="369"/>
      <c r="BJ137" s="355"/>
      <c r="BK137" s="356"/>
      <c r="BL137" s="356"/>
      <c r="BM137" s="357"/>
      <c r="BN137" s="39"/>
      <c r="BO137" s="45">
        <f>COUNTIF(AP136:BI138,"○")</f>
        <v>3</v>
      </c>
      <c r="BP137" s="46">
        <f>COUNTIF(AP136:BI138,"×")</f>
        <v>0</v>
      </c>
      <c r="BQ137" s="67">
        <f>(IF((AP136&gt;AR136),1,0))+(IF((AP137&gt;AR137),1,0))+(IF((AP138&gt;AR138),1,0))+(IF((AT136&gt;AV136),1,0))+(IF((AT137&gt;AV137),1,0))+(IF((AT138&gt;AV138),1,0))+(IF((AX136&gt;AZ136),1,0))+(IF((AX137&gt;AZ137),1,0))+(IF((AX138&gt;AZ138),1,0))+(IF((BB136&gt;BD136),1,0))+(IF((BB137&gt;BD137),1,0))+(IF((BB138&gt;BD138),1,0))+(IF((BF136&gt;BH136),1,0))+(IF((BF137&gt;BH137),1,0))+(IF((BF138&gt;BH138),1,0))</f>
        <v>6</v>
      </c>
      <c r="BR137" s="68">
        <f>(IF((AP136&lt;AR136),1,0))+(IF((AP137&lt;AR137),1,0))+(IF((AP138&lt;AR138),1,0))+(IF((AT136&lt;AV136),1,0))+(IF((AT137&lt;AV137),1,0))+(IF((AT138&lt;AV138),1,0))+(IF((AX136&lt;AZ136),1,0))+(IF((AX137&lt;AZ137),1,0))+(IF((AX138&lt;AZ138),1,0))+(IF((BB136&lt;BD136),1,0))+(IF((BB137&lt;BD137),1,0))+(IF((BB138&lt;BD138),1,0))+(IF((BF136&lt;BH136),1,0))+(IF((BF137&lt;BH137),1,0))+(IF((BF138&lt;BH138),1,0))</f>
        <v>0</v>
      </c>
      <c r="BS137" s="69">
        <f>BQ137-BR137</f>
        <v>6</v>
      </c>
      <c r="BT137" s="46">
        <f>SUM(AP136:AP138,AT136:AT138,AX136:AX138,BB136:BB138,BF136:BF138)</f>
        <v>126</v>
      </c>
      <c r="BU137" s="46">
        <f>SUM(AR136:AR138,AV136:AV138,AZ136:AZ138,BD136:BD138,BH136:BH138)</f>
        <v>82</v>
      </c>
      <c r="BV137" s="48">
        <f>BT137-BU137</f>
        <v>44</v>
      </c>
      <c r="BX137" s="98"/>
    </row>
    <row r="138" spans="1:76" ht="8.25" customHeight="1" thickBot="1">
      <c r="A138" s="76"/>
      <c r="B138" s="264"/>
      <c r="C138" s="264"/>
      <c r="D138" s="264"/>
      <c r="E138" s="264"/>
      <c r="F138" s="264"/>
      <c r="G138" s="264"/>
      <c r="H138" s="264"/>
      <c r="I138" s="264"/>
      <c r="J138" s="264"/>
      <c r="K138" s="264"/>
      <c r="L138" s="264"/>
      <c r="M138" s="264"/>
      <c r="N138" s="264"/>
      <c r="O138" s="264"/>
      <c r="P138" s="264"/>
      <c r="Q138" s="264"/>
      <c r="R138" s="264"/>
      <c r="S138" s="264"/>
      <c r="T138" s="264"/>
      <c r="U138" s="264"/>
      <c r="V138" s="264"/>
      <c r="W138" s="264"/>
      <c r="AL138" s="217"/>
      <c r="AN138" s="13"/>
      <c r="AO138" s="14"/>
      <c r="AP138" s="34">
        <f>IF(BH126="","",BH126)</f>
      </c>
      <c r="AQ138" s="35">
        <f t="shared" si="39"/>
      </c>
      <c r="AR138" s="36">
        <f>IF(BF126="","",BF126)</f>
      </c>
      <c r="AS138" s="385">
        <f>IF(AU129="","",AU129)</f>
      </c>
      <c r="AT138" s="161">
        <f>IF(BH129="","",BH129)</f>
      </c>
      <c r="AU138" s="159">
        <f t="shared" si="40"/>
      </c>
      <c r="AV138" s="160">
        <f>IF(BF129="","",BF129)</f>
      </c>
      <c r="AW138" s="375">
        <f>IF(AY135="","",AY135)</f>
      </c>
      <c r="AX138" s="36">
        <f>IF(BH132="","",BH132)</f>
      </c>
      <c r="AY138" s="35">
        <f t="shared" si="41"/>
      </c>
      <c r="AZ138" s="36">
        <f>IF(BF132="","",BF132)</f>
      </c>
      <c r="BA138" s="386">
        <f>IF(BC135="","",BC135)</f>
      </c>
      <c r="BB138" s="37">
        <f>IF(BH135="","",BH135)</f>
      </c>
      <c r="BC138" s="35">
        <f>IF(BB138="","","-")</f>
      </c>
      <c r="BD138" s="36">
        <f>IF(BF135="","",BF135)</f>
      </c>
      <c r="BE138" s="386">
        <f>IF(BG135="","",BG135)</f>
      </c>
      <c r="BF138" s="387"/>
      <c r="BG138" s="388"/>
      <c r="BH138" s="388"/>
      <c r="BI138" s="389"/>
      <c r="BJ138" s="21">
        <f>BO137</f>
        <v>3</v>
      </c>
      <c r="BK138" s="22" t="s">
        <v>25</v>
      </c>
      <c r="BL138" s="22">
        <f>BP137</f>
        <v>0</v>
      </c>
      <c r="BM138" s="23" t="s">
        <v>20</v>
      </c>
      <c r="BN138" s="39"/>
      <c r="BO138" s="58"/>
      <c r="BP138" s="59"/>
      <c r="BQ138" s="72"/>
      <c r="BR138" s="73"/>
      <c r="BS138" s="63"/>
      <c r="BT138" s="59"/>
      <c r="BU138" s="59"/>
      <c r="BV138" s="63"/>
      <c r="BX138" s="98"/>
    </row>
    <row r="139" spans="1:76" ht="8.25" customHeight="1" thickBot="1">
      <c r="A139" s="76"/>
      <c r="B139" s="304" t="s">
        <v>175</v>
      </c>
      <c r="C139" s="305"/>
      <c r="D139" s="321" t="str">
        <f>B141</f>
        <v>合田晃友</v>
      </c>
      <c r="E139" s="322"/>
      <c r="F139" s="322"/>
      <c r="G139" s="323"/>
      <c r="H139" s="329" t="str">
        <f>B144</f>
        <v>藤田晋也</v>
      </c>
      <c r="I139" s="322"/>
      <c r="J139" s="322"/>
      <c r="K139" s="323"/>
      <c r="L139" s="329" t="str">
        <f>B147</f>
        <v>保子尚毅</v>
      </c>
      <c r="M139" s="322"/>
      <c r="N139" s="322"/>
      <c r="O139" s="323"/>
      <c r="P139" s="329" t="str">
        <f>B150</f>
        <v>芥川和彦</v>
      </c>
      <c r="Q139" s="322"/>
      <c r="R139" s="322"/>
      <c r="S139" s="323"/>
      <c r="T139" s="329" t="str">
        <f>B153</f>
        <v>鈴木貴</v>
      </c>
      <c r="U139" s="322"/>
      <c r="V139" s="322"/>
      <c r="W139" s="323"/>
      <c r="X139" s="400" t="s">
        <v>13</v>
      </c>
      <c r="Y139" s="401"/>
      <c r="Z139" s="401"/>
      <c r="AA139" s="402"/>
      <c r="AB139" s="39"/>
      <c r="AC139" s="419" t="s">
        <v>16</v>
      </c>
      <c r="AD139" s="420"/>
      <c r="AE139" s="336" t="s">
        <v>17</v>
      </c>
      <c r="AF139" s="337"/>
      <c r="AG139" s="338"/>
      <c r="AH139" s="313" t="s">
        <v>18</v>
      </c>
      <c r="AI139" s="314"/>
      <c r="AJ139" s="315"/>
      <c r="AL139" s="217"/>
      <c r="BX139" s="98"/>
    </row>
    <row r="140" spans="1:76" ht="8.25" customHeight="1" thickBot="1">
      <c r="A140" s="76"/>
      <c r="B140" s="306"/>
      <c r="C140" s="307"/>
      <c r="D140" s="308" t="str">
        <f>B142</f>
        <v>石川澄広</v>
      </c>
      <c r="E140" s="309"/>
      <c r="F140" s="309"/>
      <c r="G140" s="310"/>
      <c r="H140" s="316" t="str">
        <f>B145</f>
        <v>国武哲則</v>
      </c>
      <c r="I140" s="309"/>
      <c r="J140" s="309"/>
      <c r="K140" s="310"/>
      <c r="L140" s="316" t="str">
        <f>B148</f>
        <v>林力也</v>
      </c>
      <c r="M140" s="309"/>
      <c r="N140" s="309"/>
      <c r="O140" s="310"/>
      <c r="P140" s="316" t="str">
        <f>B151</f>
        <v>高橋和宏</v>
      </c>
      <c r="Q140" s="309"/>
      <c r="R140" s="309"/>
      <c r="S140" s="310"/>
      <c r="T140" s="316" t="str">
        <f>B154</f>
        <v>高木政明</v>
      </c>
      <c r="U140" s="309"/>
      <c r="V140" s="309"/>
      <c r="W140" s="310"/>
      <c r="X140" s="318" t="s">
        <v>14</v>
      </c>
      <c r="Y140" s="319"/>
      <c r="Z140" s="319"/>
      <c r="AA140" s="320"/>
      <c r="AB140" s="39"/>
      <c r="AC140" s="42" t="s">
        <v>19</v>
      </c>
      <c r="AD140" s="43" t="s">
        <v>20</v>
      </c>
      <c r="AE140" s="42" t="s">
        <v>9</v>
      </c>
      <c r="AF140" s="43" t="s">
        <v>21</v>
      </c>
      <c r="AG140" s="44" t="s">
        <v>22</v>
      </c>
      <c r="AH140" s="43" t="s">
        <v>26</v>
      </c>
      <c r="AI140" s="43" t="s">
        <v>21</v>
      </c>
      <c r="AJ140" s="44" t="s">
        <v>22</v>
      </c>
      <c r="AL140" s="217"/>
      <c r="AN140" s="304" t="s">
        <v>2</v>
      </c>
      <c r="AO140" s="305"/>
      <c r="AP140" s="321" t="str">
        <f>AN142</f>
        <v>藤原慎也</v>
      </c>
      <c r="AQ140" s="322"/>
      <c r="AR140" s="322"/>
      <c r="AS140" s="323"/>
      <c r="AT140" s="329" t="str">
        <f>AN145</f>
        <v>越智政仁</v>
      </c>
      <c r="AU140" s="322"/>
      <c r="AV140" s="322"/>
      <c r="AW140" s="323"/>
      <c r="AX140" s="329" t="str">
        <f>AN148</f>
        <v>高橋渓人</v>
      </c>
      <c r="AY140" s="322"/>
      <c r="AZ140" s="322"/>
      <c r="BA140" s="323"/>
      <c r="BB140" s="329" t="str">
        <f>AN151</f>
        <v>上久保葵</v>
      </c>
      <c r="BC140" s="322"/>
      <c r="BD140" s="322"/>
      <c r="BE140" s="323"/>
      <c r="BF140" s="450" t="str">
        <f>AN154</f>
        <v>萩尾秀男</v>
      </c>
      <c r="BG140" s="451"/>
      <c r="BH140" s="451"/>
      <c r="BI140" s="463"/>
      <c r="BJ140" s="400" t="s">
        <v>13</v>
      </c>
      <c r="BK140" s="401"/>
      <c r="BL140" s="401"/>
      <c r="BM140" s="402"/>
      <c r="BN140" s="39"/>
      <c r="BO140" s="419" t="s">
        <v>16</v>
      </c>
      <c r="BP140" s="420"/>
      <c r="BQ140" s="336" t="s">
        <v>17</v>
      </c>
      <c r="BR140" s="337"/>
      <c r="BS140" s="338"/>
      <c r="BT140" s="313" t="s">
        <v>18</v>
      </c>
      <c r="BU140" s="314"/>
      <c r="BV140" s="315"/>
      <c r="BX140" s="98"/>
    </row>
    <row r="141" spans="1:76" ht="8.25" customHeight="1" thickBot="1">
      <c r="A141" s="76"/>
      <c r="B141" s="2" t="s">
        <v>85</v>
      </c>
      <c r="C141" s="3" t="s">
        <v>35</v>
      </c>
      <c r="D141" s="390"/>
      <c r="E141" s="391"/>
      <c r="F141" s="391"/>
      <c r="G141" s="392"/>
      <c r="H141" s="88">
        <v>21</v>
      </c>
      <c r="I141" s="24" t="str">
        <f>IF(H141="","","-")</f>
        <v>-</v>
      </c>
      <c r="J141" s="85">
        <v>18</v>
      </c>
      <c r="K141" s="311" t="str">
        <f>IF(H141&lt;&gt;"",IF(H141&gt;J141,IF(H142&gt;J142,"○",IF(H143&gt;J143,"○","×")),IF(H142&gt;J142,IF(H143&gt;J143,"○","×"),"×")),"")</f>
        <v>○</v>
      </c>
      <c r="L141" s="88">
        <v>18</v>
      </c>
      <c r="M141" s="25" t="str">
        <f aca="true" t="shared" si="42" ref="M141:M146">IF(L141="","","-")</f>
        <v>-</v>
      </c>
      <c r="N141" s="90">
        <v>21</v>
      </c>
      <c r="O141" s="311" t="str">
        <f>IF(L141&lt;&gt;"",IF(L141&gt;N141,IF(L142&gt;N142,"○",IF(L143&gt;N143,"○","×")),IF(L142&gt;N142,IF(L143&gt;N143,"○","×"),"×")),"")</f>
        <v>×</v>
      </c>
      <c r="P141" s="88">
        <v>8</v>
      </c>
      <c r="Q141" s="25" t="str">
        <f aca="true" t="shared" si="43" ref="Q141:Q149">IF(P141="","","-")</f>
        <v>-</v>
      </c>
      <c r="R141" s="90">
        <v>21</v>
      </c>
      <c r="S141" s="311" t="str">
        <f>IF(P141&lt;&gt;"",IF(P141&gt;R141,IF(P142&gt;R142,"○",IF(P143&gt;R143,"○","×")),IF(P142&gt;R142,IF(P143&gt;R143,"○","×"),"×")),"")</f>
        <v>×</v>
      </c>
      <c r="T141" s="88">
        <v>21</v>
      </c>
      <c r="U141" s="25" t="str">
        <f aca="true" t="shared" si="44" ref="U141:U152">IF(T141="","","-")</f>
        <v>-</v>
      </c>
      <c r="V141" s="90">
        <v>14</v>
      </c>
      <c r="W141" s="407" t="str">
        <f>IF(T141&lt;&gt;"",IF(T141&gt;V141,IF(T142&gt;V142,"○",IF(T143&gt;V143,"○","×")),IF(T142&gt;V142,IF(T143&gt;V143,"○","×"),"×")),"")</f>
        <v>○</v>
      </c>
      <c r="X141" s="397" t="s">
        <v>178</v>
      </c>
      <c r="Y141" s="398"/>
      <c r="Z141" s="398"/>
      <c r="AA141" s="399"/>
      <c r="AB141" s="39"/>
      <c r="AC141" s="45"/>
      <c r="AD141" s="46"/>
      <c r="AE141" s="67"/>
      <c r="AF141" s="68"/>
      <c r="AG141" s="48"/>
      <c r="AH141" s="46"/>
      <c r="AI141" s="46"/>
      <c r="AJ141" s="48"/>
      <c r="AL141" s="217"/>
      <c r="AN141" s="306"/>
      <c r="AO141" s="307"/>
      <c r="AP141" s="308" t="str">
        <f>AN143</f>
        <v>石川豪城</v>
      </c>
      <c r="AQ141" s="309"/>
      <c r="AR141" s="309"/>
      <c r="AS141" s="310"/>
      <c r="AT141" s="316" t="str">
        <f>AN146</f>
        <v>前谷裕太</v>
      </c>
      <c r="AU141" s="309"/>
      <c r="AV141" s="309"/>
      <c r="AW141" s="310"/>
      <c r="AX141" s="316" t="str">
        <f>AN149</f>
        <v>真鍋純弥</v>
      </c>
      <c r="AY141" s="309"/>
      <c r="AZ141" s="309"/>
      <c r="BA141" s="310"/>
      <c r="BB141" s="316" t="str">
        <f>AN152</f>
        <v>真鍋風大</v>
      </c>
      <c r="BC141" s="309"/>
      <c r="BD141" s="309"/>
      <c r="BE141" s="310"/>
      <c r="BF141" s="453" t="str">
        <f>AN155</f>
        <v>石津秀章</v>
      </c>
      <c r="BG141" s="454"/>
      <c r="BH141" s="454"/>
      <c r="BI141" s="464"/>
      <c r="BJ141" s="318" t="s">
        <v>14</v>
      </c>
      <c r="BK141" s="319"/>
      <c r="BL141" s="319"/>
      <c r="BM141" s="320"/>
      <c r="BN141" s="39"/>
      <c r="BO141" s="42" t="s">
        <v>19</v>
      </c>
      <c r="BP141" s="43" t="s">
        <v>20</v>
      </c>
      <c r="BQ141" s="42" t="s">
        <v>9</v>
      </c>
      <c r="BR141" s="43" t="s">
        <v>21</v>
      </c>
      <c r="BS141" s="44" t="s">
        <v>22</v>
      </c>
      <c r="BT141" s="43" t="s">
        <v>26</v>
      </c>
      <c r="BU141" s="43" t="s">
        <v>21</v>
      </c>
      <c r="BV141" s="44" t="s">
        <v>22</v>
      </c>
      <c r="BX141" s="98"/>
    </row>
    <row r="142" spans="1:76" ht="8.25" customHeight="1">
      <c r="A142" s="76"/>
      <c r="B142" s="2" t="s">
        <v>86</v>
      </c>
      <c r="C142" s="3" t="s">
        <v>35</v>
      </c>
      <c r="D142" s="393"/>
      <c r="E142" s="368"/>
      <c r="F142" s="368"/>
      <c r="G142" s="369"/>
      <c r="H142" s="88">
        <v>16</v>
      </c>
      <c r="I142" s="24" t="str">
        <f>IF(H142="","","-")</f>
        <v>-</v>
      </c>
      <c r="J142" s="91">
        <v>21</v>
      </c>
      <c r="K142" s="312"/>
      <c r="L142" s="88">
        <v>21</v>
      </c>
      <c r="M142" s="24" t="str">
        <f t="shared" si="42"/>
        <v>-</v>
      </c>
      <c r="N142" s="85">
        <v>14</v>
      </c>
      <c r="O142" s="312"/>
      <c r="P142" s="88">
        <v>12</v>
      </c>
      <c r="Q142" s="24" t="str">
        <f t="shared" si="43"/>
        <v>-</v>
      </c>
      <c r="R142" s="85">
        <v>21</v>
      </c>
      <c r="S142" s="312"/>
      <c r="T142" s="88">
        <v>21</v>
      </c>
      <c r="U142" s="24" t="str">
        <f t="shared" si="44"/>
        <v>-</v>
      </c>
      <c r="V142" s="85">
        <v>11</v>
      </c>
      <c r="W142" s="334"/>
      <c r="X142" s="355"/>
      <c r="Y142" s="356"/>
      <c r="Z142" s="356"/>
      <c r="AA142" s="357"/>
      <c r="AB142" s="39"/>
      <c r="AC142" s="45">
        <f>COUNTIF(D141:W143,"○")</f>
        <v>2</v>
      </c>
      <c r="AD142" s="46">
        <f>COUNTIF(D141:W143,"×")</f>
        <v>2</v>
      </c>
      <c r="AE142" s="67">
        <f>(IF((D141&gt;F141),1,0))+(IF((D142&gt;F142),1,0))+(IF((D143&gt;F143),1,0))+(IF((H141&gt;J141),1,0))+(IF((H142&gt;J142),1,0))+(IF((H143&gt;J143),1,0))+(IF((L141&gt;N141),1,0))+(IF((L142&gt;N142),1,0))+(IF((L143&gt;N143),1,0))+(IF((P141&gt;R141),1,0))+(IF((P142&gt;R142),1,0))+(IF((P143&gt;R143),1,0))+(IF((T141&gt;V141),1,0))+(IF((T142&gt;V142),1,0))+(IF((T143&gt;V143),1,0))</f>
        <v>5</v>
      </c>
      <c r="AF142" s="68">
        <f>(IF((D141&lt;F141),1,0))+(IF((D142&lt;F142),1,0))+(IF((D143&lt;F143),1,0))+(IF((H141&lt;J141),1,0))+(IF((H142&lt;J142),1,0))+(IF((H143&lt;J143),1,0))+(IF((L141&lt;N141),1,0))+(IF((L142&lt;N142),1,0))+(IF((L143&lt;N143),1,0))+(IF((P141&lt;R141),1,0))+(IF((P142&lt;R142),1,0))+(IF((P143&lt;R143),1,0))+(IF((T141&lt;V141),1,0))+(IF((T142&lt;V142),1,0))+(IF((T143&lt;V143),1,0))</f>
        <v>5</v>
      </c>
      <c r="AG142" s="69">
        <f>AE142-AF142</f>
        <v>0</v>
      </c>
      <c r="AH142" s="46">
        <f>SUM(D141:D143,H141:H143,L141:L143,P141:P143,T141:T143)</f>
        <v>175</v>
      </c>
      <c r="AI142" s="46">
        <f>SUM(F141:F143,J141:J143,N141:N143,R141:R143,V141:V143)</f>
        <v>181</v>
      </c>
      <c r="AJ142" s="48">
        <f>AH142-AI142</f>
        <v>-6</v>
      </c>
      <c r="AL142" s="217"/>
      <c r="AN142" s="2" t="s">
        <v>125</v>
      </c>
      <c r="AO142" s="3" t="s">
        <v>45</v>
      </c>
      <c r="AP142" s="390"/>
      <c r="AQ142" s="391"/>
      <c r="AR142" s="391"/>
      <c r="AS142" s="392"/>
      <c r="AT142" s="88">
        <v>10</v>
      </c>
      <c r="AU142" s="24" t="str">
        <f>IF(AT142="","","-")</f>
        <v>-</v>
      </c>
      <c r="AV142" s="85">
        <v>21</v>
      </c>
      <c r="AW142" s="311" t="str">
        <f>IF(AT142&lt;&gt;"",IF(AT142&gt;AV142,IF(AT143&gt;AV143,"○",IF(AT144&gt;AV144,"○","×")),IF(AT143&gt;AV143,IF(AT144&gt;AV144,"○","×"),"×")),"")</f>
        <v>×</v>
      </c>
      <c r="AX142" s="88">
        <v>15</v>
      </c>
      <c r="AY142" s="25" t="str">
        <f aca="true" t="shared" si="45" ref="AY142:AY147">IF(AX142="","","-")</f>
        <v>-</v>
      </c>
      <c r="AZ142" s="90">
        <v>21</v>
      </c>
      <c r="BA142" s="311" t="str">
        <f>IF(AX142&lt;&gt;"",IF(AX142&gt;AZ142,IF(AX143&gt;AZ143,"○",IF(AX144&gt;AZ144,"○","×")),IF(AX143&gt;AZ143,IF(AX144&gt;AZ144,"○","×"),"×")),"")</f>
        <v>×</v>
      </c>
      <c r="BB142" s="88">
        <v>16</v>
      </c>
      <c r="BC142" s="25" t="str">
        <f aca="true" t="shared" si="46" ref="BC142:BC150">IF(BB142="","","-")</f>
        <v>-</v>
      </c>
      <c r="BD142" s="90">
        <v>21</v>
      </c>
      <c r="BE142" s="311" t="str">
        <f>IF(BB142&lt;&gt;"",IF(BB142&gt;BD142,IF(BB143&gt;BD143,"○",IF(BB144&gt;BD144,"○","×")),IF(BB143&gt;BD143,IF(BB144&gt;BD144,"○","×"),"×")),"")</f>
        <v>○</v>
      </c>
      <c r="BF142" s="139"/>
      <c r="BG142" s="165">
        <f aca="true" t="shared" si="47" ref="BG142:BG153">IF(BF142="","","-")</f>
      </c>
      <c r="BH142" s="169"/>
      <c r="BI142" s="396">
        <f>IF(BF142&lt;&gt;"",IF(BF142&gt;BH142,IF(BF143&gt;BH143,"○",IF(BF144&gt;BH144,"○","×")),IF(BF143&gt;BH143,IF(BF144&gt;BH144,"○","×"),"×")),"")</f>
      </c>
      <c r="BJ142" s="397" t="s">
        <v>185</v>
      </c>
      <c r="BK142" s="398"/>
      <c r="BL142" s="398"/>
      <c r="BM142" s="399"/>
      <c r="BN142" s="39"/>
      <c r="BO142" s="45"/>
      <c r="BP142" s="46"/>
      <c r="BQ142" s="67"/>
      <c r="BR142" s="68"/>
      <c r="BS142" s="48"/>
      <c r="BT142" s="46"/>
      <c r="BU142" s="46"/>
      <c r="BV142" s="48"/>
      <c r="BX142" s="98"/>
    </row>
    <row r="143" spans="1:76" ht="8.25" customHeight="1">
      <c r="A143" s="76"/>
      <c r="B143" s="5"/>
      <c r="C143" s="6"/>
      <c r="D143" s="394"/>
      <c r="E143" s="371"/>
      <c r="F143" s="371"/>
      <c r="G143" s="372"/>
      <c r="H143" s="89">
        <v>21</v>
      </c>
      <c r="I143" s="24" t="str">
        <f>IF(H143="","","-")</f>
        <v>-</v>
      </c>
      <c r="J143" s="86">
        <v>19</v>
      </c>
      <c r="K143" s="328"/>
      <c r="L143" s="89">
        <v>16</v>
      </c>
      <c r="M143" s="26" t="str">
        <f t="shared" si="42"/>
        <v>-</v>
      </c>
      <c r="N143" s="86">
        <v>21</v>
      </c>
      <c r="O143" s="312"/>
      <c r="P143" s="88"/>
      <c r="Q143" s="24">
        <f t="shared" si="43"/>
      </c>
      <c r="R143" s="85"/>
      <c r="S143" s="312"/>
      <c r="T143" s="88"/>
      <c r="U143" s="24">
        <f t="shared" si="44"/>
      </c>
      <c r="V143" s="85"/>
      <c r="W143" s="334"/>
      <c r="X143" s="18">
        <f>AC142</f>
        <v>2</v>
      </c>
      <c r="Y143" s="19" t="s">
        <v>25</v>
      </c>
      <c r="Z143" s="19">
        <f>AD142</f>
        <v>2</v>
      </c>
      <c r="AA143" s="20" t="s">
        <v>20</v>
      </c>
      <c r="AB143" s="39"/>
      <c r="AC143" s="45"/>
      <c r="AD143" s="46"/>
      <c r="AE143" s="67"/>
      <c r="AF143" s="68"/>
      <c r="AG143" s="48"/>
      <c r="AH143" s="46"/>
      <c r="AI143" s="46"/>
      <c r="AJ143" s="48"/>
      <c r="AL143" s="217"/>
      <c r="AN143" s="2" t="s">
        <v>126</v>
      </c>
      <c r="AO143" s="3" t="s">
        <v>45</v>
      </c>
      <c r="AP143" s="393"/>
      <c r="AQ143" s="368"/>
      <c r="AR143" s="368"/>
      <c r="AS143" s="369"/>
      <c r="AT143" s="88">
        <v>8</v>
      </c>
      <c r="AU143" s="24" t="str">
        <f>IF(AT143="","","-")</f>
        <v>-</v>
      </c>
      <c r="AV143" s="91">
        <v>21</v>
      </c>
      <c r="AW143" s="312"/>
      <c r="AX143" s="88">
        <v>21</v>
      </c>
      <c r="AY143" s="24" t="str">
        <f t="shared" si="45"/>
        <v>-</v>
      </c>
      <c r="AZ143" s="85">
        <v>19</v>
      </c>
      <c r="BA143" s="312"/>
      <c r="BB143" s="88">
        <v>21</v>
      </c>
      <c r="BC143" s="24" t="str">
        <f t="shared" si="46"/>
        <v>-</v>
      </c>
      <c r="BD143" s="85">
        <v>13</v>
      </c>
      <c r="BE143" s="312"/>
      <c r="BF143" s="139"/>
      <c r="BG143" s="135">
        <f t="shared" si="47"/>
      </c>
      <c r="BH143" s="140"/>
      <c r="BI143" s="347"/>
      <c r="BJ143" s="355"/>
      <c r="BK143" s="356"/>
      <c r="BL143" s="356"/>
      <c r="BM143" s="357"/>
      <c r="BN143" s="39"/>
      <c r="BO143" s="45">
        <f>COUNTIF(AP142:BI144,"○")</f>
        <v>1</v>
      </c>
      <c r="BP143" s="46">
        <f>COUNTIF(AP142:BI144,"×")</f>
        <v>2</v>
      </c>
      <c r="BQ143" s="67">
        <f>(IF((AP142&gt;AR142),1,0))+(IF((AP143&gt;AR143),1,0))+(IF((AP144&gt;AR144),1,0))+(IF((AT142&gt;AV142),1,0))+(IF((AT143&gt;AV143),1,0))+(IF((AT144&gt;AV144),1,0))+(IF((AX142&gt;AZ142),1,0))+(IF((AX143&gt;AZ143),1,0))+(IF((AX144&gt;AZ144),1,0))+(IF((BB142&gt;BD142),1,0))+(IF((BB143&gt;BD143),1,0))+(IF((BB144&gt;BD144),1,0))+(IF((BF142&gt;BH142),1,0))+(IF((BF143&gt;BH143),1,0))+(IF((BF144&gt;BH144),1,0))</f>
        <v>3</v>
      </c>
      <c r="BR143" s="68">
        <f>(IF((AP142&lt;AR142),1,0))+(IF((AP143&lt;AR143),1,0))+(IF((AP144&lt;AR144),1,0))+(IF((AT142&lt;AV142),1,0))+(IF((AT143&lt;AV143),1,0))+(IF((AT144&lt;AV144),1,0))+(IF((AX142&lt;AZ142),1,0))+(IF((AX143&lt;AZ143),1,0))+(IF((AX144&lt;AZ144),1,0))+(IF((BB142&lt;BD142),1,0))+(IF((BB143&lt;BD143),1,0))+(IF((BB144&lt;BD144),1,0))+(IF((BF142&lt;BH142),1,0))+(IF((BF143&lt;BH143),1,0))+(IF((BF144&lt;BH144),1,0))</f>
        <v>5</v>
      </c>
      <c r="BS143" s="69">
        <f>BQ143-BR143</f>
        <v>-2</v>
      </c>
      <c r="BT143" s="46">
        <f>SUM(AP142:AP144,AT142:AT144,AX142:AX144,BB142:BB144,BF142:BF144)</f>
        <v>126</v>
      </c>
      <c r="BU143" s="46">
        <f>SUM(AR142:AR144,AV142:AV144,AZ142:AZ144,BD142:BD144,BH142:BH144)</f>
        <v>151</v>
      </c>
      <c r="BV143" s="48">
        <f>BT143-BU143</f>
        <v>-25</v>
      </c>
      <c r="BX143" s="98"/>
    </row>
    <row r="144" spans="1:76" ht="8.25" customHeight="1">
      <c r="A144" s="76"/>
      <c r="B144" s="2" t="s">
        <v>87</v>
      </c>
      <c r="C144" s="8" t="s">
        <v>88</v>
      </c>
      <c r="D144" s="27">
        <f>IF(J141="","",J141)</f>
        <v>18</v>
      </c>
      <c r="E144" s="24" t="str">
        <f aca="true" t="shared" si="48" ref="E144:E155">IF(D144="","","-")</f>
        <v>-</v>
      </c>
      <c r="F144" s="28">
        <f>IF(H141="","",H141)</f>
        <v>21</v>
      </c>
      <c r="G144" s="330" t="str">
        <f>IF(K141="","",IF(K141="○","×",IF(K141="×","○")))</f>
        <v>×</v>
      </c>
      <c r="H144" s="364"/>
      <c r="I144" s="365"/>
      <c r="J144" s="365"/>
      <c r="K144" s="366"/>
      <c r="L144" s="88">
        <v>21</v>
      </c>
      <c r="M144" s="24" t="str">
        <f t="shared" si="42"/>
        <v>-</v>
      </c>
      <c r="N144" s="85">
        <v>11</v>
      </c>
      <c r="O144" s="327" t="str">
        <f>IF(L144&lt;&gt;"",IF(L144&gt;N144,IF(L145&gt;N145,"○",IF(L146&gt;N146,"○","×")),IF(L145&gt;N145,IF(L146&gt;N146,"○","×"),"×")),"")</f>
        <v>○</v>
      </c>
      <c r="P144" s="92">
        <v>23</v>
      </c>
      <c r="Q144" s="29" t="str">
        <f t="shared" si="43"/>
        <v>-</v>
      </c>
      <c r="R144" s="93">
        <v>21</v>
      </c>
      <c r="S144" s="327" t="str">
        <f>IF(P144&lt;&gt;"",IF(P144&gt;R144,IF(P145&gt;R145,"○",IF(P146&gt;R146,"○","×")),IF(P145&gt;R145,IF(P146&gt;R146,"○","×"),"×")),"")</f>
        <v>×</v>
      </c>
      <c r="T144" s="92">
        <v>21</v>
      </c>
      <c r="U144" s="29" t="str">
        <f t="shared" si="44"/>
        <v>-</v>
      </c>
      <c r="V144" s="93">
        <v>13</v>
      </c>
      <c r="W144" s="333" t="str">
        <f>IF(T144&lt;&gt;"",IF(T144&gt;V144,IF(T145&gt;V145,"○",IF(T146&gt;V146,"○","×")),IF(T145&gt;V145,IF(T146&gt;V146,"○","×"),"×")),"")</f>
        <v>○</v>
      </c>
      <c r="X144" s="352" t="s">
        <v>7</v>
      </c>
      <c r="Y144" s="353"/>
      <c r="Z144" s="353"/>
      <c r="AA144" s="354"/>
      <c r="AB144" s="39"/>
      <c r="AC144" s="55"/>
      <c r="AD144" s="56"/>
      <c r="AE144" s="70"/>
      <c r="AF144" s="71"/>
      <c r="AG144" s="57"/>
      <c r="AH144" s="56"/>
      <c r="AI144" s="56"/>
      <c r="AJ144" s="57"/>
      <c r="AL144" s="217"/>
      <c r="AN144" s="5"/>
      <c r="AO144" s="6"/>
      <c r="AP144" s="394"/>
      <c r="AQ144" s="371"/>
      <c r="AR144" s="371"/>
      <c r="AS144" s="372"/>
      <c r="AT144" s="89"/>
      <c r="AU144" s="24">
        <f>IF(AT144="","","-")</f>
      </c>
      <c r="AV144" s="86"/>
      <c r="AW144" s="328"/>
      <c r="AX144" s="89">
        <v>14</v>
      </c>
      <c r="AY144" s="26" t="str">
        <f t="shared" si="45"/>
        <v>-</v>
      </c>
      <c r="AZ144" s="86">
        <v>21</v>
      </c>
      <c r="BA144" s="312"/>
      <c r="BB144" s="88">
        <v>21</v>
      </c>
      <c r="BC144" s="24" t="str">
        <f t="shared" si="46"/>
        <v>-</v>
      </c>
      <c r="BD144" s="85">
        <v>14</v>
      </c>
      <c r="BE144" s="312"/>
      <c r="BF144" s="139"/>
      <c r="BG144" s="135">
        <f t="shared" si="47"/>
      </c>
      <c r="BH144" s="140"/>
      <c r="BI144" s="347"/>
      <c r="BJ144" s="18">
        <f>BO143</f>
        <v>1</v>
      </c>
      <c r="BK144" s="19" t="s">
        <v>25</v>
      </c>
      <c r="BL144" s="19">
        <f>BP143</f>
        <v>2</v>
      </c>
      <c r="BM144" s="20" t="s">
        <v>20</v>
      </c>
      <c r="BN144" s="39"/>
      <c r="BO144" s="45"/>
      <c r="BP144" s="46"/>
      <c r="BQ144" s="67"/>
      <c r="BR144" s="68"/>
      <c r="BS144" s="48"/>
      <c r="BT144" s="46"/>
      <c r="BU144" s="46"/>
      <c r="BV144" s="48"/>
      <c r="BX144" s="98"/>
    </row>
    <row r="145" spans="1:76" ht="8.25" customHeight="1">
      <c r="A145" s="76"/>
      <c r="B145" s="2" t="s">
        <v>89</v>
      </c>
      <c r="C145" s="3" t="s">
        <v>88</v>
      </c>
      <c r="D145" s="27">
        <f>IF(J142="","",J142)</f>
        <v>21</v>
      </c>
      <c r="E145" s="24" t="str">
        <f t="shared" si="48"/>
        <v>-</v>
      </c>
      <c r="F145" s="28">
        <f>IF(H142="","",H142)</f>
        <v>16</v>
      </c>
      <c r="G145" s="331" t="str">
        <f>IF(I142="","",I142)</f>
        <v>-</v>
      </c>
      <c r="H145" s="367"/>
      <c r="I145" s="368"/>
      <c r="J145" s="368"/>
      <c r="K145" s="369"/>
      <c r="L145" s="88">
        <v>21</v>
      </c>
      <c r="M145" s="24" t="str">
        <f t="shared" si="42"/>
        <v>-</v>
      </c>
      <c r="N145" s="85">
        <v>12</v>
      </c>
      <c r="O145" s="312"/>
      <c r="P145" s="88">
        <v>5</v>
      </c>
      <c r="Q145" s="24" t="str">
        <f t="shared" si="43"/>
        <v>-</v>
      </c>
      <c r="R145" s="85">
        <v>21</v>
      </c>
      <c r="S145" s="312"/>
      <c r="T145" s="88">
        <v>25</v>
      </c>
      <c r="U145" s="24" t="str">
        <f t="shared" si="44"/>
        <v>-</v>
      </c>
      <c r="V145" s="85">
        <v>23</v>
      </c>
      <c r="W145" s="334"/>
      <c r="X145" s="355"/>
      <c r="Y145" s="356"/>
      <c r="Z145" s="356"/>
      <c r="AA145" s="357"/>
      <c r="AB145" s="39"/>
      <c r="AC145" s="45">
        <f>COUNTIF(D144:W146,"○")</f>
        <v>2</v>
      </c>
      <c r="AD145" s="46">
        <f>COUNTIF(D144:W146,"×")</f>
        <v>2</v>
      </c>
      <c r="AE145" s="67">
        <f>(IF((D144&gt;F144),1,0))+(IF((D145&gt;F145),1,0))+(IF((D146&gt;F146),1,0))+(IF((H144&gt;J144),1,0))+(IF((H145&gt;J145),1,0))+(IF((H146&gt;J146),1,0))+(IF((L144&gt;N144),1,0))+(IF((L145&gt;N145),1,0))+(IF((L146&gt;N146),1,0))+(IF((P144&gt;R144),1,0))+(IF((P145&gt;R145),1,0))+(IF((P146&gt;R146),1,0))+(IF((T144&gt;V144),1,0))+(IF((T145&gt;V145),1,0))+(IF((T146&gt;V146),1,0))</f>
        <v>6</v>
      </c>
      <c r="AF145" s="68">
        <f>(IF((D144&lt;F144),1,0))+(IF((D145&lt;F145),1,0))+(IF((D146&lt;F146),1,0))+(IF((H144&lt;J144),1,0))+(IF((H145&lt;J145),1,0))+(IF((H146&lt;J146),1,0))+(IF((L144&lt;N144),1,0))+(IF((L145&lt;N145),1,0))+(IF((L146&lt;N146),1,0))+(IF((P144&lt;R144),1,0))+(IF((P145&lt;R145),1,0))+(IF((P146&lt;R146),1,0))+(IF((T144&lt;V144),1,0))+(IF((T145&lt;V145),1,0))+(IF((T146&lt;V146),1,0))</f>
        <v>4</v>
      </c>
      <c r="AG145" s="69">
        <f>AE145-AF145</f>
        <v>2</v>
      </c>
      <c r="AH145" s="46">
        <f>SUM(D144:D146,H144:H146,L144:L146,P144:P146,T144:T146)</f>
        <v>182</v>
      </c>
      <c r="AI145" s="46">
        <f>SUM(F144:F146,J144:J146,N144:N146,R144:R146,V144:V146)</f>
        <v>180</v>
      </c>
      <c r="AJ145" s="48">
        <f>AH145-AI145</f>
        <v>2</v>
      </c>
      <c r="AL145" s="217"/>
      <c r="AN145" s="2" t="s">
        <v>127</v>
      </c>
      <c r="AO145" s="8" t="s">
        <v>106</v>
      </c>
      <c r="AP145" s="27">
        <f>IF(AV142="","",AV142)</f>
        <v>21</v>
      </c>
      <c r="AQ145" s="24" t="str">
        <f aca="true" t="shared" si="49" ref="AQ145:AQ156">IF(AP145="","","-")</f>
        <v>-</v>
      </c>
      <c r="AR145" s="28">
        <f>IF(AT142="","",AT142)</f>
        <v>10</v>
      </c>
      <c r="AS145" s="330" t="str">
        <f>IF(AW142="","",IF(AW142="○","×",IF(AW142="×","○")))</f>
        <v>○</v>
      </c>
      <c r="AT145" s="364"/>
      <c r="AU145" s="365"/>
      <c r="AV145" s="365"/>
      <c r="AW145" s="366"/>
      <c r="AX145" s="88">
        <v>21</v>
      </c>
      <c r="AY145" s="24" t="str">
        <f t="shared" si="45"/>
        <v>-</v>
      </c>
      <c r="AZ145" s="85">
        <v>13</v>
      </c>
      <c r="BA145" s="327" t="str">
        <f>IF(AX145&lt;&gt;"",IF(AX145&gt;AZ145,IF(AX146&gt;AZ146,"○",IF(AX147&gt;AZ147,"○","×")),IF(AX146&gt;AZ146,IF(AX147&gt;AZ147,"○","×"),"×")),"")</f>
        <v>○</v>
      </c>
      <c r="BB145" s="92">
        <v>21</v>
      </c>
      <c r="BC145" s="29" t="str">
        <f t="shared" si="46"/>
        <v>-</v>
      </c>
      <c r="BD145" s="93">
        <v>5</v>
      </c>
      <c r="BE145" s="327" t="str">
        <f>IF(BB145&lt;&gt;"",IF(BB145&gt;BD145,IF(BB146&gt;BD146,"○",IF(BB147&gt;BD147,"○","×")),IF(BB146&gt;BD146,IF(BB147&gt;BD147,"○","×"),"×")),"")</f>
        <v>○</v>
      </c>
      <c r="BF145" s="141"/>
      <c r="BG145" s="142">
        <f t="shared" si="47"/>
      </c>
      <c r="BH145" s="143"/>
      <c r="BI145" s="351">
        <f>IF(BF145&lt;&gt;"",IF(BF145&gt;BH145,IF(BF146&gt;BH146,"○",IF(BF147&gt;BH147,"○","×")),IF(BF146&gt;BH146,IF(BF147&gt;BH147,"○","×"),"×")),"")</f>
      </c>
      <c r="BJ145" s="352" t="s">
        <v>6</v>
      </c>
      <c r="BK145" s="353"/>
      <c r="BL145" s="353"/>
      <c r="BM145" s="354"/>
      <c r="BN145" s="39"/>
      <c r="BO145" s="55"/>
      <c r="BP145" s="56"/>
      <c r="BQ145" s="70"/>
      <c r="BR145" s="71"/>
      <c r="BS145" s="57"/>
      <c r="BT145" s="56"/>
      <c r="BU145" s="56"/>
      <c r="BV145" s="57"/>
      <c r="BX145" s="98"/>
    </row>
    <row r="146" spans="1:76" ht="8.25" customHeight="1">
      <c r="A146" s="76"/>
      <c r="B146" s="5"/>
      <c r="C146" s="11"/>
      <c r="D146" s="30">
        <f>IF(J143="","",J143)</f>
        <v>19</v>
      </c>
      <c r="E146" s="24" t="str">
        <f t="shared" si="48"/>
        <v>-</v>
      </c>
      <c r="F146" s="31">
        <f>IF(H143="","",H143)</f>
        <v>21</v>
      </c>
      <c r="G146" s="332" t="str">
        <f>IF(I143="","",I143)</f>
        <v>-</v>
      </c>
      <c r="H146" s="370"/>
      <c r="I146" s="371"/>
      <c r="J146" s="371"/>
      <c r="K146" s="372"/>
      <c r="L146" s="89"/>
      <c r="M146" s="24">
        <f t="shared" si="42"/>
      </c>
      <c r="N146" s="86"/>
      <c r="O146" s="328"/>
      <c r="P146" s="89">
        <v>8</v>
      </c>
      <c r="Q146" s="26" t="str">
        <f t="shared" si="43"/>
        <v>-</v>
      </c>
      <c r="R146" s="86">
        <v>21</v>
      </c>
      <c r="S146" s="328"/>
      <c r="T146" s="89"/>
      <c r="U146" s="26">
        <f t="shared" si="44"/>
      </c>
      <c r="V146" s="86"/>
      <c r="W146" s="334"/>
      <c r="X146" s="18">
        <f>AC145</f>
        <v>2</v>
      </c>
      <c r="Y146" s="19" t="s">
        <v>25</v>
      </c>
      <c r="Z146" s="19">
        <f>AD145</f>
        <v>2</v>
      </c>
      <c r="AA146" s="20" t="s">
        <v>20</v>
      </c>
      <c r="AB146" s="39"/>
      <c r="AC146" s="58"/>
      <c r="AD146" s="59"/>
      <c r="AE146" s="72"/>
      <c r="AF146" s="73"/>
      <c r="AG146" s="63"/>
      <c r="AH146" s="59"/>
      <c r="AI146" s="59"/>
      <c r="AJ146" s="63"/>
      <c r="AL146" s="217"/>
      <c r="AN146" s="2" t="s">
        <v>128</v>
      </c>
      <c r="AO146" s="3" t="s">
        <v>106</v>
      </c>
      <c r="AP146" s="27">
        <f>IF(AV143="","",AV143)</f>
        <v>21</v>
      </c>
      <c r="AQ146" s="24" t="str">
        <f t="shared" si="49"/>
        <v>-</v>
      </c>
      <c r="AR146" s="28">
        <f>IF(AT143="","",AT143)</f>
        <v>8</v>
      </c>
      <c r="AS146" s="331" t="str">
        <f>IF(AU143="","",AU143)</f>
        <v>-</v>
      </c>
      <c r="AT146" s="367"/>
      <c r="AU146" s="368"/>
      <c r="AV146" s="368"/>
      <c r="AW146" s="369"/>
      <c r="AX146" s="88">
        <v>21</v>
      </c>
      <c r="AY146" s="24" t="str">
        <f t="shared" si="45"/>
        <v>-</v>
      </c>
      <c r="AZ146" s="85">
        <v>13</v>
      </c>
      <c r="BA146" s="312"/>
      <c r="BB146" s="88">
        <v>21</v>
      </c>
      <c r="BC146" s="24" t="str">
        <f t="shared" si="46"/>
        <v>-</v>
      </c>
      <c r="BD146" s="85">
        <v>1</v>
      </c>
      <c r="BE146" s="312"/>
      <c r="BF146" s="139"/>
      <c r="BG146" s="135">
        <f t="shared" si="47"/>
      </c>
      <c r="BH146" s="140"/>
      <c r="BI146" s="347"/>
      <c r="BJ146" s="355"/>
      <c r="BK146" s="356"/>
      <c r="BL146" s="356"/>
      <c r="BM146" s="357"/>
      <c r="BN146" s="39"/>
      <c r="BO146" s="45">
        <f>COUNTIF(AP145:BI147,"○")</f>
        <v>3</v>
      </c>
      <c r="BP146" s="46">
        <f>COUNTIF(AP145:BI147,"×")</f>
        <v>0</v>
      </c>
      <c r="BQ146" s="67">
        <f>(IF((AP145&gt;AR145),1,0))+(IF((AP146&gt;AR146),1,0))+(IF((AP147&gt;AR147),1,0))+(IF((AT145&gt;AV145),1,0))+(IF((AT146&gt;AV146),1,0))+(IF((AT147&gt;AV147),1,0))+(IF((AX145&gt;AZ145),1,0))+(IF((AX146&gt;AZ146),1,0))+(IF((AX147&gt;AZ147),1,0))+(IF((BB145&gt;BD145),1,0))+(IF((BB146&gt;BD146),1,0))+(IF((BB147&gt;BD147),1,0))+(IF((BF145&gt;BH145),1,0))+(IF((BF146&gt;BH146),1,0))+(IF((BF147&gt;BH147),1,0))</f>
        <v>6</v>
      </c>
      <c r="BR146" s="68">
        <f>(IF((AP145&lt;AR145),1,0))+(IF((AP146&lt;AR146),1,0))+(IF((AP147&lt;AR147),1,0))+(IF((AT145&lt;AV145),1,0))+(IF((AT146&lt;AV146),1,0))+(IF((AT147&lt;AV147),1,0))+(IF((AX145&lt;AZ145),1,0))+(IF((AX146&lt;AZ146),1,0))+(IF((AX147&lt;AZ147),1,0))+(IF((BB145&lt;BD145),1,0))+(IF((BB146&lt;BD146),1,0))+(IF((BB147&lt;BD147),1,0))+(IF((BF145&lt;BH145),1,0))+(IF((BF146&lt;BH146),1,0))+(IF((BF147&lt;BH147),1,0))</f>
        <v>0</v>
      </c>
      <c r="BS146" s="69">
        <f>BQ146-BR146</f>
        <v>6</v>
      </c>
      <c r="BT146" s="46">
        <f>SUM(AP145:AP147,AT145:AT147,AX145:AX147,BB145:BB147,BF145:BF147)</f>
        <v>126</v>
      </c>
      <c r="BU146" s="46">
        <f>SUM(AR145:AR147,AV145:AV147,AZ145:AZ147,BD145:BD147,BH145:BH147)</f>
        <v>50</v>
      </c>
      <c r="BV146" s="48">
        <f>BT146-BU146</f>
        <v>76</v>
      </c>
      <c r="BX146" s="98"/>
    </row>
    <row r="147" spans="1:76" ht="8.25" customHeight="1">
      <c r="A147" s="76"/>
      <c r="B147" s="10" t="s">
        <v>90</v>
      </c>
      <c r="C147" s="3" t="s">
        <v>91</v>
      </c>
      <c r="D147" s="27">
        <f>IF(N141="","",N141)</f>
        <v>21</v>
      </c>
      <c r="E147" s="29" t="str">
        <f t="shared" si="48"/>
        <v>-</v>
      </c>
      <c r="F147" s="28">
        <f>IF(L141="","",L141)</f>
        <v>18</v>
      </c>
      <c r="G147" s="330" t="str">
        <f>IF(O141="","",IF(O141="○","×",IF(O141="×","○")))</f>
        <v>○</v>
      </c>
      <c r="H147" s="4">
        <f>IF(N144="","",N144)</f>
        <v>11</v>
      </c>
      <c r="I147" s="24" t="str">
        <f aca="true" t="shared" si="50" ref="I147:I155">IF(H147="","","-")</f>
        <v>-</v>
      </c>
      <c r="J147" s="28">
        <f>IF(L144="","",L144)</f>
        <v>21</v>
      </c>
      <c r="K147" s="330" t="str">
        <f>IF(O144="","",IF(O144="○","×",IF(O144="×","○")))</f>
        <v>×</v>
      </c>
      <c r="L147" s="364"/>
      <c r="M147" s="365"/>
      <c r="N147" s="365"/>
      <c r="O147" s="366"/>
      <c r="P147" s="88">
        <v>8</v>
      </c>
      <c r="Q147" s="24" t="str">
        <f t="shared" si="43"/>
        <v>-</v>
      </c>
      <c r="R147" s="85">
        <v>21</v>
      </c>
      <c r="S147" s="312" t="str">
        <f>IF(P147&lt;&gt;"",IF(P147&gt;R147,IF(P148&gt;R148,"○",IF(P149&gt;R149,"○","×")),IF(P148&gt;R148,IF(P149&gt;R149,"○","×"),"×")),"")</f>
        <v>×</v>
      </c>
      <c r="T147" s="88">
        <v>21</v>
      </c>
      <c r="U147" s="24" t="str">
        <f t="shared" si="44"/>
        <v>-</v>
      </c>
      <c r="V147" s="85">
        <v>14</v>
      </c>
      <c r="W147" s="333" t="str">
        <f>IF(T147&lt;&gt;"",IF(T147&gt;V147,IF(T148&gt;V148,"○",IF(T149&gt;V149,"○","×")),IF(T148&gt;V148,IF(T149&gt;V149,"○","×"),"×")),"")</f>
        <v>○</v>
      </c>
      <c r="X147" s="352" t="s">
        <v>8</v>
      </c>
      <c r="Y147" s="353"/>
      <c r="Z147" s="353"/>
      <c r="AA147" s="354"/>
      <c r="AB147" s="39"/>
      <c r="AC147" s="45"/>
      <c r="AD147" s="46"/>
      <c r="AE147" s="67"/>
      <c r="AF147" s="68"/>
      <c r="AG147" s="48"/>
      <c r="AH147" s="46"/>
      <c r="AI147" s="46"/>
      <c r="AJ147" s="48"/>
      <c r="AL147" s="217"/>
      <c r="AN147" s="5"/>
      <c r="AO147" s="11"/>
      <c r="AP147" s="30">
        <f>IF(AV144="","",AV144)</f>
      </c>
      <c r="AQ147" s="24">
        <f t="shared" si="49"/>
      </c>
      <c r="AR147" s="31">
        <f>IF(AT144="","",AT144)</f>
      </c>
      <c r="AS147" s="332">
        <f>IF(AU144="","",AU144)</f>
      </c>
      <c r="AT147" s="370"/>
      <c r="AU147" s="371"/>
      <c r="AV147" s="371"/>
      <c r="AW147" s="372"/>
      <c r="AX147" s="89"/>
      <c r="AY147" s="24">
        <f t="shared" si="45"/>
      </c>
      <c r="AZ147" s="86"/>
      <c r="BA147" s="328"/>
      <c r="BB147" s="89"/>
      <c r="BC147" s="26">
        <f t="shared" si="46"/>
      </c>
      <c r="BD147" s="86"/>
      <c r="BE147" s="328"/>
      <c r="BF147" s="150"/>
      <c r="BG147" s="152">
        <f t="shared" si="47"/>
      </c>
      <c r="BH147" s="151"/>
      <c r="BI147" s="347"/>
      <c r="BJ147" s="18">
        <f>BO146</f>
        <v>3</v>
      </c>
      <c r="BK147" s="19" t="s">
        <v>25</v>
      </c>
      <c r="BL147" s="19">
        <f>BP146</f>
        <v>0</v>
      </c>
      <c r="BM147" s="20" t="s">
        <v>20</v>
      </c>
      <c r="BN147" s="39"/>
      <c r="BO147" s="58"/>
      <c r="BP147" s="59"/>
      <c r="BQ147" s="72"/>
      <c r="BR147" s="73"/>
      <c r="BS147" s="63"/>
      <c r="BT147" s="59"/>
      <c r="BU147" s="59"/>
      <c r="BV147" s="63"/>
      <c r="BX147" s="98"/>
    </row>
    <row r="148" spans="1:76" ht="8.25" customHeight="1">
      <c r="A148" s="76"/>
      <c r="B148" s="10" t="s">
        <v>92</v>
      </c>
      <c r="C148" s="3" t="s">
        <v>91</v>
      </c>
      <c r="D148" s="27">
        <f>IF(N142="","",N142)</f>
        <v>14</v>
      </c>
      <c r="E148" s="24" t="str">
        <f t="shared" si="48"/>
        <v>-</v>
      </c>
      <c r="F148" s="28">
        <f>IF(L142="","",L142)</f>
        <v>21</v>
      </c>
      <c r="G148" s="331">
        <f>IF(I145="","",I145)</f>
      </c>
      <c r="H148" s="4">
        <f>IF(N145="","",N145)</f>
        <v>12</v>
      </c>
      <c r="I148" s="24" t="str">
        <f t="shared" si="50"/>
        <v>-</v>
      </c>
      <c r="J148" s="28">
        <f>IF(L145="","",L145)</f>
        <v>21</v>
      </c>
      <c r="K148" s="331" t="str">
        <f>IF(M145="","",M145)</f>
        <v>-</v>
      </c>
      <c r="L148" s="367"/>
      <c r="M148" s="368"/>
      <c r="N148" s="368"/>
      <c r="O148" s="369"/>
      <c r="P148" s="88">
        <v>6</v>
      </c>
      <c r="Q148" s="24" t="str">
        <f t="shared" si="43"/>
        <v>-</v>
      </c>
      <c r="R148" s="85">
        <v>21</v>
      </c>
      <c r="S148" s="312"/>
      <c r="T148" s="88">
        <v>21</v>
      </c>
      <c r="U148" s="24" t="str">
        <f t="shared" si="44"/>
        <v>-</v>
      </c>
      <c r="V148" s="85">
        <v>17</v>
      </c>
      <c r="W148" s="334"/>
      <c r="X148" s="355"/>
      <c r="Y148" s="356"/>
      <c r="Z148" s="356"/>
      <c r="AA148" s="357"/>
      <c r="AB148" s="39"/>
      <c r="AC148" s="45">
        <f>COUNTIF(D147:W149,"○")</f>
        <v>2</v>
      </c>
      <c r="AD148" s="46">
        <f>COUNTIF(D147:W149,"×")</f>
        <v>2</v>
      </c>
      <c r="AE148" s="67">
        <f>(IF((D147&gt;F147),1,0))+(IF((D148&gt;F148),1,0))+(IF((D149&gt;F149),1,0))+(IF((H147&gt;J147),1,0))+(IF((H148&gt;J148),1,0))+(IF((H149&gt;J149),1,0))+(IF((L147&gt;N147),1,0))+(IF((L148&gt;N148),1,0))+(IF((L149&gt;N149),1,0))+(IF((P147&gt;R147),1,0))+(IF((P148&gt;R148),1,0))+(IF((P149&gt;R149),1,0))+(IF((T147&gt;V147),1,0))+(IF((T148&gt;V148),1,0))+(IF((T149&gt;V149),1,0))</f>
        <v>4</v>
      </c>
      <c r="AF148" s="68">
        <f>(IF((D147&lt;F147),1,0))+(IF((D148&lt;F148),1,0))+(IF((D149&lt;F149),1,0))+(IF((H147&lt;J147),1,0))+(IF((H148&lt;J148),1,0))+(IF((H149&lt;J149),1,0))+(IF((L147&lt;N147),1,0))+(IF((L148&lt;N148),1,0))+(IF((L149&lt;N149),1,0))+(IF((P147&lt;R147),1,0))+(IF((P148&lt;R148),1,0))+(IF((P149&lt;R149),1,0))+(IF((T147&lt;V147),1,0))+(IF((T148&lt;V148),1,0))+(IF((T149&lt;V149),1,0))</f>
        <v>5</v>
      </c>
      <c r="AG148" s="69">
        <f>AE148-AF148</f>
        <v>-1</v>
      </c>
      <c r="AH148" s="46">
        <f>SUM(D147:D149,H147:H149,L147:L149,P147:P149,T147:T149)</f>
        <v>135</v>
      </c>
      <c r="AI148" s="46">
        <f>SUM(F147:F149,J147:J149,N147:N149,R147:R149,V147:V149)</f>
        <v>170</v>
      </c>
      <c r="AJ148" s="48">
        <f>AH148-AI148</f>
        <v>-35</v>
      </c>
      <c r="AL148" s="217"/>
      <c r="AN148" s="10" t="s">
        <v>129</v>
      </c>
      <c r="AO148" s="3" t="s">
        <v>108</v>
      </c>
      <c r="AP148" s="27">
        <f>IF(AZ142="","",AZ142)</f>
        <v>21</v>
      </c>
      <c r="AQ148" s="29" t="str">
        <f t="shared" si="49"/>
        <v>-</v>
      </c>
      <c r="AR148" s="28">
        <f>IF(AX142="","",AX142)</f>
        <v>15</v>
      </c>
      <c r="AS148" s="330" t="str">
        <f>IF(BA142="","",IF(BA142="○","×",IF(BA142="×","○")))</f>
        <v>○</v>
      </c>
      <c r="AT148" s="4">
        <f>IF(AZ145="","",AZ145)</f>
        <v>13</v>
      </c>
      <c r="AU148" s="24" t="str">
        <f aca="true" t="shared" si="51" ref="AU148:AU156">IF(AT148="","","-")</f>
        <v>-</v>
      </c>
      <c r="AV148" s="28">
        <f>IF(AX145="","",AX145)</f>
        <v>21</v>
      </c>
      <c r="AW148" s="330" t="str">
        <f>IF(BA145="","",IF(BA145="○","×",IF(BA145="×","○")))</f>
        <v>×</v>
      </c>
      <c r="AX148" s="364"/>
      <c r="AY148" s="365"/>
      <c r="AZ148" s="365"/>
      <c r="BA148" s="366"/>
      <c r="BB148" s="88">
        <v>21</v>
      </c>
      <c r="BC148" s="24" t="str">
        <f t="shared" si="46"/>
        <v>-</v>
      </c>
      <c r="BD148" s="85">
        <v>12</v>
      </c>
      <c r="BE148" s="312" t="str">
        <f>IF(BB148&lt;&gt;"",IF(BB148&gt;BD148,IF(BB149&gt;BD149,"○",IF(BB150&gt;BD150,"○","×")),IF(BB149&gt;BD149,IF(BB150&gt;BD150,"○","×"),"×")),"")</f>
        <v>○</v>
      </c>
      <c r="BF148" s="139"/>
      <c r="BG148" s="135">
        <f t="shared" si="47"/>
      </c>
      <c r="BH148" s="140"/>
      <c r="BI148" s="351">
        <f>IF(BF148&lt;&gt;"",IF(BF148&gt;BH148,IF(BF149&gt;BH149,"○",IF(BF150&gt;BH150,"○","×")),IF(BF149&gt;BH149,IF(BF150&gt;BH150,"○","×"),"×")),"")</f>
      </c>
      <c r="BJ148" s="352" t="s">
        <v>183</v>
      </c>
      <c r="BK148" s="353"/>
      <c r="BL148" s="353"/>
      <c r="BM148" s="354"/>
      <c r="BN148" s="39"/>
      <c r="BO148" s="45"/>
      <c r="BP148" s="46"/>
      <c r="BQ148" s="67"/>
      <c r="BR148" s="68"/>
      <c r="BS148" s="48"/>
      <c r="BT148" s="46"/>
      <c r="BU148" s="46"/>
      <c r="BV148" s="48"/>
      <c r="BX148" s="98"/>
    </row>
    <row r="149" spans="1:76" ht="8.25" customHeight="1">
      <c r="A149" s="76"/>
      <c r="B149" s="5"/>
      <c r="C149" s="6"/>
      <c r="D149" s="27">
        <f>IF(N143="","",N143)</f>
        <v>21</v>
      </c>
      <c r="E149" s="24" t="str">
        <f t="shared" si="48"/>
        <v>-</v>
      </c>
      <c r="F149" s="28">
        <f>IF(L143="","",L143)</f>
        <v>16</v>
      </c>
      <c r="G149" s="331">
        <f>IF(I146="","",I146)</f>
      </c>
      <c r="H149" s="4">
        <f>IF(N146="","",N146)</f>
      </c>
      <c r="I149" s="24">
        <f t="shared" si="50"/>
      </c>
      <c r="J149" s="28">
        <f>IF(L146="","",L146)</f>
      </c>
      <c r="K149" s="331">
        <f>IF(M146="","",M146)</f>
      </c>
      <c r="L149" s="367"/>
      <c r="M149" s="368"/>
      <c r="N149" s="368"/>
      <c r="O149" s="369"/>
      <c r="P149" s="88"/>
      <c r="Q149" s="24">
        <f t="shared" si="43"/>
      </c>
      <c r="R149" s="85"/>
      <c r="S149" s="328"/>
      <c r="T149" s="88"/>
      <c r="U149" s="24">
        <f t="shared" si="44"/>
      </c>
      <c r="V149" s="85"/>
      <c r="W149" s="335"/>
      <c r="X149" s="18">
        <f>AC148</f>
        <v>2</v>
      </c>
      <c r="Y149" s="19" t="s">
        <v>25</v>
      </c>
      <c r="Z149" s="19">
        <f>AD148</f>
        <v>2</v>
      </c>
      <c r="AA149" s="20" t="s">
        <v>20</v>
      </c>
      <c r="AB149" s="39"/>
      <c r="AC149" s="45"/>
      <c r="AD149" s="46"/>
      <c r="AE149" s="67"/>
      <c r="AF149" s="68"/>
      <c r="AG149" s="48"/>
      <c r="AH149" s="46"/>
      <c r="AI149" s="46"/>
      <c r="AJ149" s="48"/>
      <c r="AL149" s="217"/>
      <c r="AN149" s="10" t="s">
        <v>130</v>
      </c>
      <c r="AO149" s="3" t="s">
        <v>108</v>
      </c>
      <c r="AP149" s="27">
        <f>IF(AZ143="","",AZ143)</f>
        <v>19</v>
      </c>
      <c r="AQ149" s="24" t="str">
        <f t="shared" si="49"/>
        <v>-</v>
      </c>
      <c r="AR149" s="28">
        <f>IF(AX143="","",AX143)</f>
        <v>21</v>
      </c>
      <c r="AS149" s="331">
        <f>IF(AU146="","",AU146)</f>
      </c>
      <c r="AT149" s="4">
        <f>IF(AZ146="","",AZ146)</f>
        <v>13</v>
      </c>
      <c r="AU149" s="24" t="str">
        <f t="shared" si="51"/>
        <v>-</v>
      </c>
      <c r="AV149" s="28">
        <f>IF(AX146="","",AX146)</f>
        <v>21</v>
      </c>
      <c r="AW149" s="331" t="str">
        <f>IF(AY146="","",AY146)</f>
        <v>-</v>
      </c>
      <c r="AX149" s="367"/>
      <c r="AY149" s="368"/>
      <c r="AZ149" s="368"/>
      <c r="BA149" s="369"/>
      <c r="BB149" s="88">
        <v>21</v>
      </c>
      <c r="BC149" s="24" t="str">
        <f t="shared" si="46"/>
        <v>-</v>
      </c>
      <c r="BD149" s="85">
        <v>12</v>
      </c>
      <c r="BE149" s="312"/>
      <c r="BF149" s="139"/>
      <c r="BG149" s="135">
        <f t="shared" si="47"/>
      </c>
      <c r="BH149" s="140"/>
      <c r="BI149" s="347"/>
      <c r="BJ149" s="355"/>
      <c r="BK149" s="356"/>
      <c r="BL149" s="356"/>
      <c r="BM149" s="357"/>
      <c r="BN149" s="39"/>
      <c r="BO149" s="45">
        <f>COUNTIF(AP148:BI150,"○")</f>
        <v>2</v>
      </c>
      <c r="BP149" s="46">
        <f>COUNTIF(AP148:BI150,"×")</f>
        <v>1</v>
      </c>
      <c r="BQ149" s="67">
        <f>(IF((AP148&gt;AR148),1,0))+(IF((AP149&gt;AR149),1,0))+(IF((AP150&gt;AR150),1,0))+(IF((AT148&gt;AV148),1,0))+(IF((AT149&gt;AV149),1,0))+(IF((AT150&gt;AV150),1,0))+(IF((AX148&gt;AZ148),1,0))+(IF((AX149&gt;AZ149),1,0))+(IF((AX150&gt;AZ150),1,0))+(IF((BB148&gt;BD148),1,0))+(IF((BB149&gt;BD149),1,0))+(IF((BB150&gt;BD150),1,0))+(IF((BF148&gt;BH148),1,0))+(IF((BF149&gt;BH149),1,0))+(IF((BF150&gt;BH150),1,0))</f>
        <v>4</v>
      </c>
      <c r="BR149" s="68">
        <f>(IF((AP148&lt;AR148),1,0))+(IF((AP149&lt;AR149),1,0))+(IF((AP150&lt;AR150),1,0))+(IF((AT148&lt;AV148),1,0))+(IF((AT149&lt;AV149),1,0))+(IF((AT150&lt;AV150),1,0))+(IF((AX148&lt;AZ148),1,0))+(IF((AX149&lt;AZ149),1,0))+(IF((AX150&lt;AZ150),1,0))+(IF((BB148&lt;BD148),1,0))+(IF((BB149&lt;BD149),1,0))+(IF((BB150&lt;BD150),1,0))+(IF((BF148&lt;BH148),1,0))+(IF((BF149&lt;BH149),1,0))+(IF((BF150&lt;BH150),1,0))</f>
        <v>3</v>
      </c>
      <c r="BS149" s="69">
        <f>BQ149-BR149</f>
        <v>1</v>
      </c>
      <c r="BT149" s="46">
        <f>SUM(AP148:AP150,AT148:AT150,AX148:AX150,BB148:BB150,BF148:BF150)</f>
        <v>129</v>
      </c>
      <c r="BU149" s="46">
        <f>SUM(AR148:AR150,AV148:AV150,AZ148:AZ150,BD148:BD150,BH148:BH150)</f>
        <v>116</v>
      </c>
      <c r="BV149" s="48">
        <f>BT149-BU149</f>
        <v>13</v>
      </c>
      <c r="BX149" s="98"/>
    </row>
    <row r="150" spans="1:76" ht="8.25" customHeight="1">
      <c r="A150" s="76"/>
      <c r="B150" s="12" t="s">
        <v>93</v>
      </c>
      <c r="C150" s="8" t="s">
        <v>45</v>
      </c>
      <c r="D150" s="32">
        <f>IF(R141="","",R141)</f>
        <v>21</v>
      </c>
      <c r="E150" s="29" t="str">
        <f t="shared" si="48"/>
        <v>-</v>
      </c>
      <c r="F150" s="33">
        <f>IF(P141="","",P141)</f>
        <v>8</v>
      </c>
      <c r="G150" s="349" t="str">
        <f>IF(S141="","",IF(S141="○","×",IF(S141="×","○")))</f>
        <v>○</v>
      </c>
      <c r="H150" s="16">
        <f>IF(R144="","",R144)</f>
        <v>21</v>
      </c>
      <c r="I150" s="29" t="str">
        <f t="shared" si="50"/>
        <v>-</v>
      </c>
      <c r="J150" s="33">
        <f>IF(P144="","",P144)</f>
        <v>23</v>
      </c>
      <c r="K150" s="330" t="str">
        <f>IF(S144="","",IF(S144="○","×",IF(S144="×","○")))</f>
        <v>○</v>
      </c>
      <c r="L150" s="33">
        <f>IF(R147="","",R147)</f>
        <v>21</v>
      </c>
      <c r="M150" s="29" t="str">
        <f aca="true" t="shared" si="52" ref="M150:M155">IF(L150="","","-")</f>
        <v>-</v>
      </c>
      <c r="N150" s="33">
        <f>IF(P147="","",P147)</f>
        <v>8</v>
      </c>
      <c r="O150" s="330" t="str">
        <f>IF(S147="","",IF(S147="○","×",IF(S147="×","○")))</f>
        <v>○</v>
      </c>
      <c r="P150" s="364"/>
      <c r="Q150" s="365"/>
      <c r="R150" s="365"/>
      <c r="S150" s="366"/>
      <c r="T150" s="92">
        <v>21</v>
      </c>
      <c r="U150" s="29" t="str">
        <f t="shared" si="44"/>
        <v>-</v>
      </c>
      <c r="V150" s="93">
        <v>17</v>
      </c>
      <c r="W150" s="334" t="str">
        <f>IF(T150&lt;&gt;"",IF(T150&gt;V150,IF(T151&gt;V151,"○",IF(T152&gt;V152,"○","×")),IF(T151&gt;V151,IF(T152&gt;V152,"○","×"),"×")),"")</f>
        <v>○</v>
      </c>
      <c r="X150" s="352" t="s">
        <v>6</v>
      </c>
      <c r="Y150" s="353"/>
      <c r="Z150" s="353"/>
      <c r="AA150" s="354"/>
      <c r="AB150" s="39"/>
      <c r="AC150" s="55"/>
      <c r="AD150" s="56"/>
      <c r="AE150" s="70"/>
      <c r="AF150" s="71"/>
      <c r="AG150" s="57"/>
      <c r="AH150" s="56"/>
      <c r="AI150" s="56"/>
      <c r="AJ150" s="57"/>
      <c r="AL150" s="217"/>
      <c r="AN150" s="5"/>
      <c r="AO150" s="6"/>
      <c r="AP150" s="27">
        <f>IF(AZ144="","",AZ144)</f>
        <v>21</v>
      </c>
      <c r="AQ150" s="24" t="str">
        <f t="shared" si="49"/>
        <v>-</v>
      </c>
      <c r="AR150" s="28">
        <f>IF(AX144="","",AX144)</f>
        <v>14</v>
      </c>
      <c r="AS150" s="331">
        <f>IF(AU147="","",AU147)</f>
      </c>
      <c r="AT150" s="4">
        <f>IF(AZ147="","",AZ147)</f>
      </c>
      <c r="AU150" s="24">
        <f t="shared" si="51"/>
      </c>
      <c r="AV150" s="28">
        <f>IF(AX147="","",AX147)</f>
      </c>
      <c r="AW150" s="331">
        <f>IF(AY147="","",AY147)</f>
      </c>
      <c r="AX150" s="367"/>
      <c r="AY150" s="368"/>
      <c r="AZ150" s="368"/>
      <c r="BA150" s="369"/>
      <c r="BB150" s="88"/>
      <c r="BC150" s="24">
        <f t="shared" si="46"/>
      </c>
      <c r="BD150" s="85"/>
      <c r="BE150" s="328"/>
      <c r="BF150" s="139"/>
      <c r="BG150" s="135">
        <f t="shared" si="47"/>
      </c>
      <c r="BH150" s="140"/>
      <c r="BI150" s="348"/>
      <c r="BJ150" s="18">
        <f>BO149</f>
        <v>2</v>
      </c>
      <c r="BK150" s="19" t="s">
        <v>25</v>
      </c>
      <c r="BL150" s="19">
        <f>BP149</f>
        <v>1</v>
      </c>
      <c r="BM150" s="20" t="s">
        <v>20</v>
      </c>
      <c r="BN150" s="39"/>
      <c r="BO150" s="45"/>
      <c r="BP150" s="46"/>
      <c r="BQ150" s="67"/>
      <c r="BR150" s="68"/>
      <c r="BS150" s="48"/>
      <c r="BT150" s="46"/>
      <c r="BU150" s="46"/>
      <c r="BV150" s="48"/>
      <c r="BX150" s="98"/>
    </row>
    <row r="151" spans="1:76" ht="8.25" customHeight="1">
      <c r="A151" s="76"/>
      <c r="B151" s="10" t="s">
        <v>94</v>
      </c>
      <c r="C151" s="3" t="s">
        <v>45</v>
      </c>
      <c r="D151" s="27">
        <f>IF(R142="","",R142)</f>
        <v>21</v>
      </c>
      <c r="E151" s="24" t="str">
        <f t="shared" si="48"/>
        <v>-</v>
      </c>
      <c r="F151" s="28">
        <f>IF(P142="","",P142)</f>
        <v>12</v>
      </c>
      <c r="G151" s="350" t="str">
        <f>IF(I148="","",I148)</f>
        <v>-</v>
      </c>
      <c r="H151" s="4">
        <f>IF(R145="","",R145)</f>
        <v>21</v>
      </c>
      <c r="I151" s="24" t="str">
        <f t="shared" si="50"/>
        <v>-</v>
      </c>
      <c r="J151" s="28">
        <f>IF(P145="","",P145)</f>
        <v>5</v>
      </c>
      <c r="K151" s="331">
        <f>IF(M148="","",M148)</f>
      </c>
      <c r="L151" s="28">
        <f>IF(R148="","",R148)</f>
        <v>21</v>
      </c>
      <c r="M151" s="24" t="str">
        <f t="shared" si="52"/>
        <v>-</v>
      </c>
      <c r="N151" s="28">
        <f>IF(P148="","",P148)</f>
        <v>6</v>
      </c>
      <c r="O151" s="331" t="str">
        <f>IF(Q148="","",Q148)</f>
        <v>-</v>
      </c>
      <c r="P151" s="367"/>
      <c r="Q151" s="368"/>
      <c r="R151" s="368"/>
      <c r="S151" s="369"/>
      <c r="T151" s="88">
        <v>21</v>
      </c>
      <c r="U151" s="24" t="str">
        <f t="shared" si="44"/>
        <v>-</v>
      </c>
      <c r="V151" s="85">
        <v>9</v>
      </c>
      <c r="W151" s="334"/>
      <c r="X151" s="355"/>
      <c r="Y151" s="356"/>
      <c r="Z151" s="356"/>
      <c r="AA151" s="357"/>
      <c r="AB151" s="39"/>
      <c r="AC151" s="45">
        <f>COUNTIF(D150:W152,"○")</f>
        <v>4</v>
      </c>
      <c r="AD151" s="46">
        <f>COUNTIF(D150:W152,"×")</f>
        <v>0</v>
      </c>
      <c r="AE151" s="67">
        <f>(IF((D150&gt;F150),1,0))+(IF((D151&gt;F151),1,0))+(IF((D152&gt;F152),1,0))+(IF((H150&gt;J150),1,0))+(IF((H151&gt;J151),1,0))+(IF((H152&gt;J152),1,0))+(IF((L150&gt;N150),1,0))+(IF((L151&gt;N151),1,0))+(IF((L152&gt;N152),1,0))+(IF((P150&gt;R150),1,0))+(IF((P151&gt;R151),1,0))+(IF((P152&gt;R152),1,0))+(IF((T150&gt;V150),1,0))+(IF((T151&gt;V151),1,0))+(IF((T152&gt;V152),1,0))</f>
        <v>8</v>
      </c>
      <c r="AF151" s="68">
        <f>(IF((D150&lt;F150),1,0))+(IF((D151&lt;F151),1,0))+(IF((D152&lt;F152),1,0))+(IF((H150&lt;J150),1,0))+(IF((H151&lt;J151),1,0))+(IF((H152&lt;J152),1,0))+(IF((L150&lt;N150),1,0))+(IF((L151&lt;N151),1,0))+(IF((L152&lt;N152),1,0))+(IF((P150&lt;R150),1,0))+(IF((P151&lt;R151),1,0))+(IF((P152&lt;R152),1,0))+(IF((T150&lt;V150),1,0))+(IF((T151&lt;V151),1,0))+(IF((T152&lt;V152),1,0))</f>
        <v>1</v>
      </c>
      <c r="AG151" s="69">
        <f>AE151-AF151</f>
        <v>7</v>
      </c>
      <c r="AH151" s="46">
        <f>SUM(D150:D152,H150:H152,L150:L152,P150:P152,T150:T152)</f>
        <v>189</v>
      </c>
      <c r="AI151" s="46">
        <f>SUM(F150:F152,J150:J152,N150:N152,R150:R152,V150:V152)</f>
        <v>96</v>
      </c>
      <c r="AJ151" s="48">
        <f>AH151-AI151</f>
        <v>93</v>
      </c>
      <c r="AL151" s="217"/>
      <c r="AN151" s="12" t="s">
        <v>131</v>
      </c>
      <c r="AO151" s="8" t="s">
        <v>108</v>
      </c>
      <c r="AP151" s="32">
        <f>IF(BD142="","",BD142)</f>
        <v>21</v>
      </c>
      <c r="AQ151" s="29" t="str">
        <f t="shared" si="49"/>
        <v>-</v>
      </c>
      <c r="AR151" s="33">
        <f>IF(BB142="","",BB142)</f>
        <v>16</v>
      </c>
      <c r="AS151" s="349" t="str">
        <f>IF(BE142="","",IF(BE142="○","×",IF(BE142="×","○")))</f>
        <v>×</v>
      </c>
      <c r="AT151" s="16">
        <f>IF(BD145="","",BD145)</f>
        <v>5</v>
      </c>
      <c r="AU151" s="29" t="str">
        <f t="shared" si="51"/>
        <v>-</v>
      </c>
      <c r="AV151" s="33">
        <f>IF(BB145="","",BB145)</f>
        <v>21</v>
      </c>
      <c r="AW151" s="330" t="str">
        <f>IF(BE145="","",IF(BE145="○","×",IF(BE145="×","○")))</f>
        <v>×</v>
      </c>
      <c r="AX151" s="33">
        <f>IF(BD148="","",BD148)</f>
        <v>12</v>
      </c>
      <c r="AY151" s="29" t="str">
        <f aca="true" t="shared" si="53" ref="AY151:AY156">IF(AX151="","","-")</f>
        <v>-</v>
      </c>
      <c r="AZ151" s="33">
        <f>IF(BB148="","",BB148)</f>
        <v>21</v>
      </c>
      <c r="BA151" s="330" t="str">
        <f>IF(BE148="","",IF(BE148="○","×",IF(BE148="×","○")))</f>
        <v>×</v>
      </c>
      <c r="BB151" s="364"/>
      <c r="BC151" s="365"/>
      <c r="BD151" s="365"/>
      <c r="BE151" s="366"/>
      <c r="BF151" s="141"/>
      <c r="BG151" s="142">
        <f t="shared" si="47"/>
      </c>
      <c r="BH151" s="143"/>
      <c r="BI151" s="347">
        <f>IF(BF151&lt;&gt;"",IF(BF151&gt;BH151,IF(BF152&gt;BH152,"○",IF(BF153&gt;BH153,"○","×")),IF(BF152&gt;BH152,IF(BF153&gt;BH153,"○","×"),"×")),"")</f>
      </c>
      <c r="BJ151" s="352" t="s">
        <v>184</v>
      </c>
      <c r="BK151" s="353"/>
      <c r="BL151" s="353"/>
      <c r="BM151" s="354"/>
      <c r="BN151" s="39"/>
      <c r="BO151" s="55"/>
      <c r="BP151" s="56"/>
      <c r="BQ151" s="70"/>
      <c r="BR151" s="71"/>
      <c r="BS151" s="57"/>
      <c r="BT151" s="56"/>
      <c r="BU151" s="56"/>
      <c r="BV151" s="57"/>
      <c r="BX151" s="98"/>
    </row>
    <row r="152" spans="1:76" ht="8.25" customHeight="1">
      <c r="A152" s="76"/>
      <c r="B152" s="10"/>
      <c r="C152" s="6"/>
      <c r="D152" s="27">
        <f>IF(R143="","",R143)</f>
      </c>
      <c r="E152" s="24">
        <f t="shared" si="48"/>
      </c>
      <c r="F152" s="28">
        <f>IF(P143="","",P143)</f>
      </c>
      <c r="G152" s="350">
        <f>IF(I149="","",I149)</f>
      </c>
      <c r="H152" s="4">
        <f>IF(R146="","",R146)</f>
        <v>21</v>
      </c>
      <c r="I152" s="24" t="str">
        <f t="shared" si="50"/>
        <v>-</v>
      </c>
      <c r="J152" s="28">
        <f>IF(P146="","",P146)</f>
        <v>8</v>
      </c>
      <c r="K152" s="331">
        <f>IF(M149="","",M149)</f>
      </c>
      <c r="L152" s="28">
        <f>IF(R149="","",R149)</f>
      </c>
      <c r="M152" s="24">
        <f t="shared" si="52"/>
      </c>
      <c r="N152" s="28">
        <f>IF(P149="","",P149)</f>
      </c>
      <c r="O152" s="331">
        <f>IF(Q149="","",Q149)</f>
      </c>
      <c r="P152" s="367"/>
      <c r="Q152" s="368"/>
      <c r="R152" s="368"/>
      <c r="S152" s="369"/>
      <c r="T152" s="88"/>
      <c r="U152" s="24">
        <f t="shared" si="44"/>
      </c>
      <c r="V152" s="85"/>
      <c r="W152" s="335"/>
      <c r="X152" s="18">
        <f>AC151</f>
        <v>4</v>
      </c>
      <c r="Y152" s="19" t="s">
        <v>25</v>
      </c>
      <c r="Z152" s="19">
        <f>AD151</f>
        <v>0</v>
      </c>
      <c r="AA152" s="20" t="s">
        <v>20</v>
      </c>
      <c r="AB152" s="39"/>
      <c r="AC152" s="58"/>
      <c r="AD152" s="59"/>
      <c r="AE152" s="72"/>
      <c r="AF152" s="73"/>
      <c r="AG152" s="63"/>
      <c r="AH152" s="59"/>
      <c r="AI152" s="59"/>
      <c r="AJ152" s="63"/>
      <c r="AL152" s="217"/>
      <c r="AN152" s="10" t="s">
        <v>132</v>
      </c>
      <c r="AO152" s="3" t="s">
        <v>108</v>
      </c>
      <c r="AP152" s="27">
        <f>IF(BD143="","",BD143)</f>
        <v>13</v>
      </c>
      <c r="AQ152" s="24" t="str">
        <f t="shared" si="49"/>
        <v>-</v>
      </c>
      <c r="AR152" s="28">
        <f>IF(BB143="","",BB143)</f>
        <v>21</v>
      </c>
      <c r="AS152" s="350" t="str">
        <f>IF(AU149="","",AU149)</f>
        <v>-</v>
      </c>
      <c r="AT152" s="4">
        <f>IF(BD146="","",BD146)</f>
        <v>1</v>
      </c>
      <c r="AU152" s="24" t="str">
        <f t="shared" si="51"/>
        <v>-</v>
      </c>
      <c r="AV152" s="28">
        <f>IF(BB146="","",BB146)</f>
        <v>21</v>
      </c>
      <c r="AW152" s="331">
        <f>IF(AY149="","",AY149)</f>
      </c>
      <c r="AX152" s="28">
        <f>IF(BD149="","",BD149)</f>
        <v>12</v>
      </c>
      <c r="AY152" s="24" t="str">
        <f t="shared" si="53"/>
        <v>-</v>
      </c>
      <c r="AZ152" s="28">
        <f>IF(BB149="","",BB149)</f>
        <v>21</v>
      </c>
      <c r="BA152" s="331" t="str">
        <f>IF(BC149="","",BC149)</f>
        <v>-</v>
      </c>
      <c r="BB152" s="367"/>
      <c r="BC152" s="368"/>
      <c r="BD152" s="368"/>
      <c r="BE152" s="369"/>
      <c r="BF152" s="139"/>
      <c r="BG152" s="135">
        <f t="shared" si="47"/>
      </c>
      <c r="BH152" s="140"/>
      <c r="BI152" s="347"/>
      <c r="BJ152" s="355"/>
      <c r="BK152" s="356"/>
      <c r="BL152" s="356"/>
      <c r="BM152" s="357"/>
      <c r="BN152" s="39"/>
      <c r="BO152" s="45">
        <f>COUNTIF(AP151:BI153,"○")</f>
        <v>0</v>
      </c>
      <c r="BP152" s="46">
        <f>COUNTIF(AP151:BI153,"×")</f>
        <v>3</v>
      </c>
      <c r="BQ152" s="67">
        <f>(IF((AP151&gt;AR151),1,0))+(IF((AP152&gt;AR152),1,0))+(IF((AP153&gt;AR153),1,0))+(IF((AT151&gt;AV151),1,0))+(IF((AT152&gt;AV152),1,0))+(IF((AT153&gt;AV153),1,0))+(IF((AX151&gt;AZ151),1,0))+(IF((AX152&gt;AZ152),1,0))+(IF((AX153&gt;AZ153),1,0))+(IF((BB151&gt;BD151),1,0))+(IF((BB152&gt;BD152),1,0))+(IF((BB153&gt;BD153),1,0))+(IF((BF151&gt;BH151),1,0))+(IF((BF152&gt;BH152),1,0))+(IF((BF153&gt;BH153),1,0))</f>
        <v>1</v>
      </c>
      <c r="BR152" s="68">
        <f>(IF((AP151&lt;AR151),1,0))+(IF((AP152&lt;AR152),1,0))+(IF((AP153&lt;AR153),1,0))+(IF((AT151&lt;AV151),1,0))+(IF((AT152&lt;AV152),1,0))+(IF((AT153&lt;AV153),1,0))+(IF((AX151&lt;AZ151),1,0))+(IF((AX152&lt;AZ152),1,0))+(IF((AX153&lt;AZ153),1,0))+(IF((BB151&lt;BD151),1,0))+(IF((BB152&lt;BD152),1,0))+(IF((BB153&lt;BD153),1,0))+(IF((BF151&lt;BH151),1,0))+(IF((BF152&lt;BH152),1,0))+(IF((BF153&lt;BH153),1,0))</f>
        <v>6</v>
      </c>
      <c r="BS152" s="69">
        <f>BQ152-BR152</f>
        <v>-5</v>
      </c>
      <c r="BT152" s="46">
        <f>SUM(AP151:AP153,AT151:AT153,AX151:AX153,BB151:BB153,BF151:BF153)</f>
        <v>78</v>
      </c>
      <c r="BU152" s="46">
        <f>SUM(AR151:AR153,AV151:AV153,AZ151:AZ153,BD151:BD153,BH151:BH153)</f>
        <v>142</v>
      </c>
      <c r="BV152" s="48">
        <f>BT152-BU152</f>
        <v>-64</v>
      </c>
      <c r="BX152" s="98"/>
    </row>
    <row r="153" spans="2:76" ht="8.25" customHeight="1">
      <c r="B153" s="12" t="s">
        <v>37</v>
      </c>
      <c r="C153" s="15" t="s">
        <v>95</v>
      </c>
      <c r="D153" s="32">
        <f>IF(V141="","",V141)</f>
        <v>14</v>
      </c>
      <c r="E153" s="29" t="str">
        <f t="shared" si="48"/>
        <v>-</v>
      </c>
      <c r="F153" s="33">
        <f>IF(T141="","",T141)</f>
        <v>21</v>
      </c>
      <c r="G153" s="349" t="str">
        <f>IF(W141="","",IF(W141="○","×",IF(W141="×","○")))</f>
        <v>×</v>
      </c>
      <c r="H153" s="16">
        <f>IF(V144="","",V144)</f>
        <v>13</v>
      </c>
      <c r="I153" s="29" t="str">
        <f t="shared" si="50"/>
        <v>-</v>
      </c>
      <c r="J153" s="33">
        <f>IF(T144="","",T144)</f>
        <v>21</v>
      </c>
      <c r="K153" s="330" t="str">
        <f>IF(W144="","",IF(W144="○","×",IF(W144="×","○")))</f>
        <v>×</v>
      </c>
      <c r="L153" s="33">
        <f>IF(V147="","",V147)</f>
        <v>14</v>
      </c>
      <c r="M153" s="29" t="str">
        <f t="shared" si="52"/>
        <v>-</v>
      </c>
      <c r="N153" s="33">
        <f>IF(T147="","",T147)</f>
        <v>21</v>
      </c>
      <c r="O153" s="330" t="str">
        <f>IF(W147="","",IF(W147="○","×",IF(W147="×","○")))</f>
        <v>×</v>
      </c>
      <c r="P153" s="16">
        <f>IF(V150="","",V150)</f>
        <v>17</v>
      </c>
      <c r="Q153" s="29" t="str">
        <f>IF(P153="","","-")</f>
        <v>-</v>
      </c>
      <c r="R153" s="33">
        <f>IF(T150="","",T150)</f>
        <v>21</v>
      </c>
      <c r="S153" s="330" t="str">
        <f>IF(W150="","",IF(W150="○","×",IF(W150="×","○")))</f>
        <v>×</v>
      </c>
      <c r="T153" s="364"/>
      <c r="U153" s="365"/>
      <c r="V153" s="365"/>
      <c r="W153" s="366"/>
      <c r="X153" s="352" t="s">
        <v>177</v>
      </c>
      <c r="Y153" s="353"/>
      <c r="Z153" s="353"/>
      <c r="AA153" s="354"/>
      <c r="AB153" s="39"/>
      <c r="AC153" s="45"/>
      <c r="AD153" s="46"/>
      <c r="AE153" s="67"/>
      <c r="AF153" s="68"/>
      <c r="AG153" s="48"/>
      <c r="AH153" s="46"/>
      <c r="AI153" s="46"/>
      <c r="AJ153" s="48"/>
      <c r="AL153" s="217"/>
      <c r="AN153" s="10"/>
      <c r="AO153" s="6"/>
      <c r="AP153" s="27">
        <f>IF(BD144="","",BD144)</f>
        <v>14</v>
      </c>
      <c r="AQ153" s="24" t="str">
        <f t="shared" si="49"/>
        <v>-</v>
      </c>
      <c r="AR153" s="28">
        <f>IF(BB144="","",BB144)</f>
        <v>21</v>
      </c>
      <c r="AS153" s="350">
        <f>IF(AU150="","",AU150)</f>
      </c>
      <c r="AT153" s="4">
        <f>IF(BD147="","",BD147)</f>
      </c>
      <c r="AU153" s="24">
        <f t="shared" si="51"/>
      </c>
      <c r="AV153" s="28">
        <f>IF(BB147="","",BB147)</f>
      </c>
      <c r="AW153" s="331">
        <f>IF(AY150="","",AY150)</f>
      </c>
      <c r="AX153" s="28">
        <f>IF(BD150="","",BD150)</f>
      </c>
      <c r="AY153" s="24">
        <f t="shared" si="53"/>
      </c>
      <c r="AZ153" s="28">
        <f>IF(BB150="","",BB150)</f>
      </c>
      <c r="BA153" s="331">
        <f>IF(BC150="","",BC150)</f>
      </c>
      <c r="BB153" s="367"/>
      <c r="BC153" s="368"/>
      <c r="BD153" s="368"/>
      <c r="BE153" s="369"/>
      <c r="BF153" s="139"/>
      <c r="BG153" s="135">
        <f t="shared" si="47"/>
      </c>
      <c r="BH153" s="140"/>
      <c r="BI153" s="348"/>
      <c r="BJ153" s="18">
        <f>BO152</f>
        <v>0</v>
      </c>
      <c r="BK153" s="19" t="s">
        <v>25</v>
      </c>
      <c r="BL153" s="19">
        <f>BP152</f>
        <v>3</v>
      </c>
      <c r="BM153" s="20" t="s">
        <v>20</v>
      </c>
      <c r="BN153" s="39"/>
      <c r="BO153" s="58"/>
      <c r="BP153" s="59"/>
      <c r="BQ153" s="72"/>
      <c r="BR153" s="73"/>
      <c r="BS153" s="63"/>
      <c r="BT153" s="59"/>
      <c r="BU153" s="59"/>
      <c r="BV153" s="63"/>
      <c r="BX153" s="98"/>
    </row>
    <row r="154" spans="1:76" ht="8.25" customHeight="1">
      <c r="A154" s="76"/>
      <c r="B154" s="10" t="s">
        <v>38</v>
      </c>
      <c r="C154" s="3" t="s">
        <v>95</v>
      </c>
      <c r="D154" s="27">
        <f>IF(V142="","",V142)</f>
        <v>11</v>
      </c>
      <c r="E154" s="24" t="str">
        <f t="shared" si="48"/>
        <v>-</v>
      </c>
      <c r="F154" s="28">
        <f>IF(T142="","",T142)</f>
        <v>21</v>
      </c>
      <c r="G154" s="350">
        <f>IF(I145="","",I145)</f>
      </c>
      <c r="H154" s="4">
        <f>IF(V145="","",V145)</f>
        <v>23</v>
      </c>
      <c r="I154" s="24" t="str">
        <f t="shared" si="50"/>
        <v>-</v>
      </c>
      <c r="J154" s="28">
        <f>IF(T145="","",T145)</f>
        <v>25</v>
      </c>
      <c r="K154" s="331" t="str">
        <f>IF(M151="","",M151)</f>
        <v>-</v>
      </c>
      <c r="L154" s="28">
        <f>IF(V148="","",V148)</f>
        <v>17</v>
      </c>
      <c r="M154" s="24" t="str">
        <f t="shared" si="52"/>
        <v>-</v>
      </c>
      <c r="N154" s="28">
        <f>IF(T148="","",T148)</f>
        <v>21</v>
      </c>
      <c r="O154" s="331">
        <f>IF(Q151="","",Q151)</f>
      </c>
      <c r="P154" s="4">
        <f>IF(V151="","",V151)</f>
        <v>9</v>
      </c>
      <c r="Q154" s="24" t="str">
        <f>IF(P154="","","-")</f>
        <v>-</v>
      </c>
      <c r="R154" s="28">
        <f>IF(T151="","",T151)</f>
        <v>21</v>
      </c>
      <c r="S154" s="331" t="str">
        <f>IF(U151="","",U151)</f>
        <v>-</v>
      </c>
      <c r="T154" s="367"/>
      <c r="U154" s="368"/>
      <c r="V154" s="368"/>
      <c r="W154" s="369"/>
      <c r="X154" s="355"/>
      <c r="Y154" s="356"/>
      <c r="Z154" s="356"/>
      <c r="AA154" s="357"/>
      <c r="AB154" s="39"/>
      <c r="AC154" s="45">
        <f>COUNTIF(D153:W155,"○")</f>
        <v>0</v>
      </c>
      <c r="AD154" s="46">
        <f>COUNTIF(D153:W155,"×")</f>
        <v>4</v>
      </c>
      <c r="AE154" s="67">
        <f>(IF((D153&gt;F153),1,0))+(IF((D154&gt;F154),1,0))+(IF((D155&gt;F155),1,0))+(IF((H153&gt;J153),1,0))+(IF((H154&gt;J154),1,0))+(IF((H155&gt;J155),1,0))+(IF((L153&gt;N153),1,0))+(IF((L154&gt;N154),1,0))+(IF((L155&gt;N155),1,0))+(IF((P153&gt;R153),1,0))+(IF((P154&gt;R154),1,0))+(IF((P155&gt;R155),1,0))+(IF((T153&gt;V153),1,0))+(IF((T154&gt;V154),1,0))+(IF((T155&gt;V155),1,0))</f>
        <v>0</v>
      </c>
      <c r="AF154" s="68">
        <f>(IF((D153&lt;F153),1,0))+(IF((D154&lt;F154),1,0))+(IF((D155&lt;F155),1,0))+(IF((H153&lt;J153),1,0))+(IF((H154&lt;J154),1,0))+(IF((H155&lt;J155),1,0))+(IF((L153&lt;N153),1,0))+(IF((L154&lt;N154),1,0))+(IF((L155&lt;N155),1,0))+(IF((P153&lt;R153),1,0))+(IF((P154&lt;R154),1,0))+(IF((P155&lt;R155),1,0))+(IF((T153&lt;V153),1,0))+(IF((T154&lt;V154),1,0))+(IF((T155&lt;V155),1,0))</f>
        <v>8</v>
      </c>
      <c r="AG154" s="69">
        <f>AE154-AF154</f>
        <v>-8</v>
      </c>
      <c r="AH154" s="46">
        <f>SUM(D153:D155,H153:H155,L153:L155,P153:P155,T153:T155)</f>
        <v>118</v>
      </c>
      <c r="AI154" s="46">
        <f>SUM(F153:F155,J153:J155,N153:N155,R153:R155,V153:V155)</f>
        <v>172</v>
      </c>
      <c r="AJ154" s="48">
        <f>AH154-AI154</f>
        <v>-54</v>
      </c>
      <c r="AL154" s="217"/>
      <c r="AN154" s="153" t="s">
        <v>133</v>
      </c>
      <c r="AO154" s="178" t="s">
        <v>134</v>
      </c>
      <c r="AP154" s="154">
        <f>IF(BH142="","",BH142)</f>
      </c>
      <c r="AQ154" s="142">
        <f t="shared" si="49"/>
      </c>
      <c r="AR154" s="138">
        <f>IF(BF142="","",BF142)</f>
      </c>
      <c r="AS154" s="377">
        <f>IF(BI142="","",IF(BI142="○","×",IF(BI142="×","○")))</f>
      </c>
      <c r="AT154" s="137">
        <f>IF(BH145="","",BH145)</f>
      </c>
      <c r="AU154" s="142">
        <f t="shared" si="51"/>
      </c>
      <c r="AV154" s="138">
        <f>IF(BF145="","",BF145)</f>
      </c>
      <c r="AW154" s="373">
        <f>IF(BI145="","",IF(BI145="○","×",IF(BI145="×","○")))</f>
      </c>
      <c r="AX154" s="138">
        <f>IF(BH148="","",BH148)</f>
      </c>
      <c r="AY154" s="142">
        <f t="shared" si="53"/>
      </c>
      <c r="AZ154" s="138">
        <f>IF(BF148="","",BF148)</f>
      </c>
      <c r="BA154" s="373">
        <f>IF(BI148="","",IF(BI148="○","×",IF(BI148="×","○")))</f>
      </c>
      <c r="BB154" s="137">
        <f>IF(BH151="","",BH151)</f>
      </c>
      <c r="BC154" s="142">
        <f>IF(BB154="","","-")</f>
      </c>
      <c r="BD154" s="138">
        <f>IF(BF151="","",BF151)</f>
      </c>
      <c r="BE154" s="373">
        <f>IF(BI151="","",IF(BI151="○","×",IF(BI151="×","○")))</f>
      </c>
      <c r="BF154" s="376"/>
      <c r="BG154" s="377"/>
      <c r="BH154" s="377"/>
      <c r="BI154" s="378"/>
      <c r="BJ154" s="358" t="s">
        <v>67</v>
      </c>
      <c r="BK154" s="359"/>
      <c r="BL154" s="359"/>
      <c r="BM154" s="360"/>
      <c r="BN154" s="39"/>
      <c r="BO154" s="45"/>
      <c r="BP154" s="46"/>
      <c r="BQ154" s="67"/>
      <c r="BR154" s="68"/>
      <c r="BS154" s="48"/>
      <c r="BT154" s="46"/>
      <c r="BU154" s="46"/>
      <c r="BV154" s="48"/>
      <c r="BX154" s="98"/>
    </row>
    <row r="155" spans="1:76" ht="8.25" customHeight="1" thickBot="1">
      <c r="A155" s="76"/>
      <c r="B155" s="13"/>
      <c r="C155" s="14"/>
      <c r="D155" s="34">
        <f>IF(V143="","",V143)</f>
      </c>
      <c r="E155" s="35">
        <f t="shared" si="48"/>
      </c>
      <c r="F155" s="36">
        <f>IF(T143="","",T143)</f>
      </c>
      <c r="G155" s="385">
        <f>IF(I146="","",I146)</f>
      </c>
      <c r="H155" s="37">
        <f>IF(V146="","",V146)</f>
      </c>
      <c r="I155" s="35">
        <f t="shared" si="50"/>
      </c>
      <c r="J155" s="36">
        <f>IF(T146="","",T146)</f>
      </c>
      <c r="K155" s="386">
        <f>IF(M152="","",M152)</f>
      </c>
      <c r="L155" s="36">
        <f>IF(V149="","",V149)</f>
      </c>
      <c r="M155" s="35">
        <f t="shared" si="52"/>
      </c>
      <c r="N155" s="36">
        <f>IF(T149="","",T149)</f>
      </c>
      <c r="O155" s="386">
        <f>IF(Q152="","",Q152)</f>
      </c>
      <c r="P155" s="37">
        <f>IF(V152="","",V152)</f>
      </c>
      <c r="Q155" s="35">
        <f>IF(P155="","","-")</f>
      </c>
      <c r="R155" s="36">
        <f>IF(T152="","",T152)</f>
      </c>
      <c r="S155" s="386">
        <f>IF(U152="","",U152)</f>
      </c>
      <c r="T155" s="387"/>
      <c r="U155" s="388"/>
      <c r="V155" s="388"/>
      <c r="W155" s="389"/>
      <c r="X155" s="21">
        <f>AC154</f>
        <v>0</v>
      </c>
      <c r="Y155" s="22" t="s">
        <v>25</v>
      </c>
      <c r="Z155" s="22">
        <f>AD154</f>
        <v>4</v>
      </c>
      <c r="AA155" s="23" t="s">
        <v>20</v>
      </c>
      <c r="AB155" s="39"/>
      <c r="AC155" s="58"/>
      <c r="AD155" s="59"/>
      <c r="AE155" s="72"/>
      <c r="AF155" s="73"/>
      <c r="AG155" s="63"/>
      <c r="AH155" s="59"/>
      <c r="AI155" s="59"/>
      <c r="AJ155" s="63"/>
      <c r="AL155" s="217"/>
      <c r="AN155" s="155" t="s">
        <v>135</v>
      </c>
      <c r="AO155" s="144" t="s">
        <v>134</v>
      </c>
      <c r="AP155" s="134">
        <f>IF(BH143="","",BH143)</f>
      </c>
      <c r="AQ155" s="135">
        <f t="shared" si="49"/>
      </c>
      <c r="AR155" s="136">
        <f>IF(BF143="","",BF143)</f>
      </c>
      <c r="AS155" s="380">
        <f>IF(AU146="","",AU146)</f>
      </c>
      <c r="AT155" s="145">
        <f>IF(BH146="","",BH146)</f>
      </c>
      <c r="AU155" s="135">
        <f t="shared" si="51"/>
      </c>
      <c r="AV155" s="136">
        <f>IF(BF146="","",BF146)</f>
      </c>
      <c r="AW155" s="374" t="str">
        <f>IF(AY152="","",AY152)</f>
        <v>-</v>
      </c>
      <c r="AX155" s="136">
        <f>IF(BH149="","",BH149)</f>
      </c>
      <c r="AY155" s="135">
        <f t="shared" si="53"/>
      </c>
      <c r="AZ155" s="136">
        <f>IF(BF149="","",BF149)</f>
      </c>
      <c r="BA155" s="374">
        <f>IF(BC152="","",BC152)</f>
      </c>
      <c r="BB155" s="145">
        <f>IF(BH152="","",BH152)</f>
      </c>
      <c r="BC155" s="135">
        <f>IF(BB155="","","-")</f>
      </c>
      <c r="BD155" s="136">
        <f>IF(BF152="","",BF152)</f>
      </c>
      <c r="BE155" s="374">
        <f>IF(BG152="","",BG152)</f>
      </c>
      <c r="BF155" s="379"/>
      <c r="BG155" s="380"/>
      <c r="BH155" s="380"/>
      <c r="BI155" s="381"/>
      <c r="BJ155" s="361"/>
      <c r="BK155" s="362"/>
      <c r="BL155" s="362"/>
      <c r="BM155" s="363"/>
      <c r="BN155" s="39"/>
      <c r="BO155" s="45">
        <f>COUNTIF(AP154:BI156,"○")</f>
        <v>0</v>
      </c>
      <c r="BP155" s="46">
        <f>COUNTIF(AP154:BI156,"×")</f>
        <v>0</v>
      </c>
      <c r="BQ155" s="67">
        <f>(IF((AP154&gt;AR154),1,0))+(IF((AP155&gt;AR155),1,0))+(IF((AP156&gt;AR156),1,0))+(IF((AT154&gt;AV154),1,0))+(IF((AT155&gt;AV155),1,0))+(IF((AT156&gt;AV156),1,0))+(IF((AX154&gt;AZ154),1,0))+(IF((AX155&gt;AZ155),1,0))+(IF((AX156&gt;AZ156),1,0))+(IF((BB154&gt;BD154),1,0))+(IF((BB155&gt;BD155),1,0))+(IF((BB156&gt;BD156),1,0))+(IF((BF154&gt;BH154),1,0))+(IF((BF155&gt;BH155),1,0))+(IF((BF156&gt;BH156),1,0))</f>
        <v>0</v>
      </c>
      <c r="BR155" s="68">
        <f>(IF((AP154&lt;AR154),1,0))+(IF((AP155&lt;AR155),1,0))+(IF((AP156&lt;AR156),1,0))+(IF((AT154&lt;AV154),1,0))+(IF((AT155&lt;AV155),1,0))+(IF((AT156&lt;AV156),1,0))+(IF((AX154&lt;AZ154),1,0))+(IF((AX155&lt;AZ155),1,0))+(IF((AX156&lt;AZ156),1,0))+(IF((BB154&lt;BD154),1,0))+(IF((BB155&lt;BD155),1,0))+(IF((BB156&lt;BD156),1,0))+(IF((BF154&lt;BH154),1,0))+(IF((BF155&lt;BH155),1,0))+(IF((BF156&lt;BH156),1,0))</f>
        <v>0</v>
      </c>
      <c r="BS155" s="69">
        <f>BQ155-BR155</f>
        <v>0</v>
      </c>
      <c r="BT155" s="46">
        <f>SUM(AP154:AP156,AT154:AT156,AX154:AX156,BB154:BB156,BF154:BF156)</f>
        <v>0</v>
      </c>
      <c r="BU155" s="46">
        <f>SUM(AR154:AR156,AV154:AV156,AZ154:AZ156,BD154:BD156,BH154:BH156)</f>
        <v>0</v>
      </c>
      <c r="BV155" s="48">
        <f>BT155-BU155</f>
        <v>0</v>
      </c>
      <c r="BX155" s="98"/>
    </row>
    <row r="156" spans="1:76" ht="8.25" customHeight="1" thickBot="1">
      <c r="A156" s="76"/>
      <c r="AL156" s="217"/>
      <c r="AN156" s="156"/>
      <c r="AO156" s="157"/>
      <c r="AP156" s="158">
        <f>IF(BH144="","",BH144)</f>
      </c>
      <c r="AQ156" s="159">
        <f t="shared" si="49"/>
      </c>
      <c r="AR156" s="160">
        <f>IF(BF144="","",BF144)</f>
      </c>
      <c r="AS156" s="383">
        <f>IF(AU147="","",AU147)</f>
      </c>
      <c r="AT156" s="161">
        <f>IF(BH147="","",BH147)</f>
      </c>
      <c r="AU156" s="159">
        <f t="shared" si="51"/>
      </c>
      <c r="AV156" s="160">
        <f>IF(BF147="","",BF147)</f>
      </c>
      <c r="AW156" s="375">
        <f>IF(AY153="","",AY153)</f>
      </c>
      <c r="AX156" s="160">
        <f>IF(BH150="","",BH150)</f>
      </c>
      <c r="AY156" s="159">
        <f t="shared" si="53"/>
      </c>
      <c r="AZ156" s="160">
        <f>IF(BF150="","",BF150)</f>
      </c>
      <c r="BA156" s="375">
        <f>IF(BC153="","",BC153)</f>
      </c>
      <c r="BB156" s="161">
        <f>IF(BH153="","",BH153)</f>
      </c>
      <c r="BC156" s="159">
        <f>IF(BB156="","","-")</f>
      </c>
      <c r="BD156" s="160">
        <f>IF(BF153="","",BF153)</f>
      </c>
      <c r="BE156" s="375">
        <f>IF(BG153="","",BG153)</f>
      </c>
      <c r="BF156" s="382"/>
      <c r="BG156" s="383"/>
      <c r="BH156" s="383"/>
      <c r="BI156" s="384"/>
      <c r="BJ156" s="162">
        <f>BO155</f>
        <v>0</v>
      </c>
      <c r="BK156" s="163" t="s">
        <v>25</v>
      </c>
      <c r="BL156" s="163">
        <f>BP155</f>
        <v>0</v>
      </c>
      <c r="BM156" s="164" t="s">
        <v>20</v>
      </c>
      <c r="BN156" s="39"/>
      <c r="BO156" s="58"/>
      <c r="BP156" s="59"/>
      <c r="BQ156" s="72"/>
      <c r="BR156" s="73"/>
      <c r="BS156" s="63"/>
      <c r="BT156" s="59"/>
      <c r="BU156" s="59"/>
      <c r="BV156" s="63"/>
      <c r="BX156" s="98"/>
    </row>
    <row r="157" spans="1:76" ht="8.25" customHeight="1" thickBot="1">
      <c r="A157" s="76"/>
      <c r="B157" s="304" t="s">
        <v>175</v>
      </c>
      <c r="C157" s="305"/>
      <c r="D157" s="321" t="str">
        <f>B159</f>
        <v>田中隆司</v>
      </c>
      <c r="E157" s="322"/>
      <c r="F157" s="322"/>
      <c r="G157" s="323"/>
      <c r="H157" s="329" t="str">
        <f>B162</f>
        <v>石川英輝</v>
      </c>
      <c r="I157" s="322"/>
      <c r="J157" s="322"/>
      <c r="K157" s="323"/>
      <c r="L157" s="329" t="str">
        <f>B165</f>
        <v>鈴木秀明</v>
      </c>
      <c r="M157" s="322"/>
      <c r="N157" s="322"/>
      <c r="O157" s="323"/>
      <c r="P157" s="329" t="str">
        <f>B168</f>
        <v>郭 </v>
      </c>
      <c r="Q157" s="322"/>
      <c r="R157" s="322"/>
      <c r="S157" s="323"/>
      <c r="T157" s="329" t="str">
        <f>B171</f>
        <v>神野叶</v>
      </c>
      <c r="U157" s="322"/>
      <c r="V157" s="322"/>
      <c r="W157" s="323"/>
      <c r="X157" s="400" t="s">
        <v>13</v>
      </c>
      <c r="Y157" s="401"/>
      <c r="Z157" s="401"/>
      <c r="AA157" s="402"/>
      <c r="AB157" s="39"/>
      <c r="AC157" s="419" t="s">
        <v>16</v>
      </c>
      <c r="AD157" s="420"/>
      <c r="AE157" s="336" t="s">
        <v>17</v>
      </c>
      <c r="AF157" s="337"/>
      <c r="AG157" s="338"/>
      <c r="AH157" s="313" t="s">
        <v>18</v>
      </c>
      <c r="AI157" s="314"/>
      <c r="AJ157" s="315"/>
      <c r="AL157" s="217"/>
      <c r="BX157" s="98"/>
    </row>
    <row r="158" spans="1:76" ht="8.25" customHeight="1" thickBot="1">
      <c r="A158" s="76"/>
      <c r="B158" s="306"/>
      <c r="C158" s="307"/>
      <c r="D158" s="308" t="str">
        <f>B160</f>
        <v>河村拓哉</v>
      </c>
      <c r="E158" s="309"/>
      <c r="F158" s="309"/>
      <c r="G158" s="310"/>
      <c r="H158" s="316" t="str">
        <f>B163</f>
        <v>谷澤玲子</v>
      </c>
      <c r="I158" s="309"/>
      <c r="J158" s="309"/>
      <c r="K158" s="310"/>
      <c r="L158" s="316" t="str">
        <f>B166</f>
        <v>稲葉博喜</v>
      </c>
      <c r="M158" s="309"/>
      <c r="N158" s="309"/>
      <c r="O158" s="310"/>
      <c r="P158" s="316" t="str">
        <f>B169</f>
        <v>石村雅俊</v>
      </c>
      <c r="Q158" s="309"/>
      <c r="R158" s="309"/>
      <c r="S158" s="310"/>
      <c r="T158" s="316" t="str">
        <f>B172</f>
        <v>宮内天士</v>
      </c>
      <c r="U158" s="309"/>
      <c r="V158" s="309"/>
      <c r="W158" s="310"/>
      <c r="X158" s="318" t="s">
        <v>14</v>
      </c>
      <c r="Y158" s="319"/>
      <c r="Z158" s="319"/>
      <c r="AA158" s="320"/>
      <c r="AB158" s="39"/>
      <c r="AC158" s="42" t="s">
        <v>19</v>
      </c>
      <c r="AD158" s="43" t="s">
        <v>20</v>
      </c>
      <c r="AE158" s="42" t="s">
        <v>9</v>
      </c>
      <c r="AF158" s="43" t="s">
        <v>21</v>
      </c>
      <c r="AG158" s="44" t="s">
        <v>22</v>
      </c>
      <c r="AH158" s="43" t="s">
        <v>26</v>
      </c>
      <c r="AI158" s="43" t="s">
        <v>21</v>
      </c>
      <c r="AJ158" s="44" t="s">
        <v>22</v>
      </c>
      <c r="AL158" s="217"/>
      <c r="AN158" s="304" t="s">
        <v>3</v>
      </c>
      <c r="AO158" s="305"/>
      <c r="AP158" s="321" t="str">
        <f>AN160</f>
        <v>片山幹久</v>
      </c>
      <c r="AQ158" s="322"/>
      <c r="AR158" s="322"/>
      <c r="AS158" s="323"/>
      <c r="AT158" s="329" t="str">
        <f>AN163</f>
        <v>高橋慧多</v>
      </c>
      <c r="AU158" s="322"/>
      <c r="AV158" s="322"/>
      <c r="AW158" s="323"/>
      <c r="AX158" s="329" t="str">
        <f>AN166</f>
        <v>越智崇斗</v>
      </c>
      <c r="AY158" s="322"/>
      <c r="AZ158" s="322"/>
      <c r="BA158" s="323"/>
      <c r="BB158" s="329" t="str">
        <f>AN169</f>
        <v>鈴木秀也</v>
      </c>
      <c r="BC158" s="322"/>
      <c r="BD158" s="322"/>
      <c r="BE158" s="323"/>
      <c r="BF158" s="329" t="str">
        <f>AN172</f>
        <v>足立ひろみ</v>
      </c>
      <c r="BG158" s="322"/>
      <c r="BH158" s="322"/>
      <c r="BI158" s="323"/>
      <c r="BJ158" s="400" t="s">
        <v>13</v>
      </c>
      <c r="BK158" s="401"/>
      <c r="BL158" s="401"/>
      <c r="BM158" s="402"/>
      <c r="BN158" s="39"/>
      <c r="BO158" s="419" t="s">
        <v>16</v>
      </c>
      <c r="BP158" s="420"/>
      <c r="BQ158" s="336" t="s">
        <v>17</v>
      </c>
      <c r="BR158" s="337"/>
      <c r="BS158" s="338"/>
      <c r="BT158" s="313" t="s">
        <v>18</v>
      </c>
      <c r="BU158" s="314"/>
      <c r="BV158" s="315"/>
      <c r="BX158" s="98"/>
    </row>
    <row r="159" spans="1:76" ht="8.25" customHeight="1" thickBot="1">
      <c r="A159" s="76"/>
      <c r="B159" s="2" t="s">
        <v>39</v>
      </c>
      <c r="C159" s="3" t="s">
        <v>42</v>
      </c>
      <c r="D159" s="390"/>
      <c r="E159" s="391"/>
      <c r="F159" s="391"/>
      <c r="G159" s="392"/>
      <c r="H159" s="88">
        <v>21</v>
      </c>
      <c r="I159" s="24" t="str">
        <f>IF(H159="","","-")</f>
        <v>-</v>
      </c>
      <c r="J159" s="85">
        <v>10</v>
      </c>
      <c r="K159" s="311" t="str">
        <f>IF(H159&lt;&gt;"",IF(H159&gt;J159,IF(H160&gt;J160,"○",IF(H161&gt;J161,"○","×")),IF(H160&gt;J160,IF(H161&gt;J161,"○","×"),"×")),"")</f>
        <v>○</v>
      </c>
      <c r="L159" s="88">
        <v>21</v>
      </c>
      <c r="M159" s="25" t="str">
        <f aca="true" t="shared" si="54" ref="M159:M164">IF(L159="","","-")</f>
        <v>-</v>
      </c>
      <c r="N159" s="90">
        <v>14</v>
      </c>
      <c r="O159" s="311" t="str">
        <f>IF(L159&lt;&gt;"",IF(L159&gt;N159,IF(L160&gt;N160,"○",IF(L161&gt;N161,"○","×")),IF(L160&gt;N160,IF(L161&gt;N161,"○","×"),"×")),"")</f>
        <v>○</v>
      </c>
      <c r="P159" s="88">
        <v>21</v>
      </c>
      <c r="Q159" s="25" t="str">
        <f aca="true" t="shared" si="55" ref="Q159:Q167">IF(P159="","","-")</f>
        <v>-</v>
      </c>
      <c r="R159" s="90">
        <v>18</v>
      </c>
      <c r="S159" s="311" t="str">
        <f>IF(P159&lt;&gt;"",IF(P159&gt;R159,IF(P160&gt;R160,"○",IF(P161&gt;R161,"○","×")),IF(P160&gt;R160,IF(P161&gt;R161,"○","×"),"×")),"")</f>
        <v>×</v>
      </c>
      <c r="T159" s="88">
        <v>19</v>
      </c>
      <c r="U159" s="25" t="str">
        <f aca="true" t="shared" si="56" ref="U159:U170">IF(T159="","","-")</f>
        <v>-</v>
      </c>
      <c r="V159" s="90">
        <v>21</v>
      </c>
      <c r="W159" s="407" t="str">
        <f>IF(T159&lt;&gt;"",IF(T159&gt;V159,IF(T160&gt;V160,"○",IF(T161&gt;V161,"○","×")),IF(T160&gt;V160,IF(T161&gt;V161,"○","×"),"×")),"")</f>
        <v>×</v>
      </c>
      <c r="X159" s="397" t="s">
        <v>178</v>
      </c>
      <c r="Y159" s="398"/>
      <c r="Z159" s="398"/>
      <c r="AA159" s="399"/>
      <c r="AB159" s="39"/>
      <c r="AC159" s="45"/>
      <c r="AD159" s="46"/>
      <c r="AE159" s="67"/>
      <c r="AF159" s="68"/>
      <c r="AG159" s="48"/>
      <c r="AH159" s="46"/>
      <c r="AI159" s="46"/>
      <c r="AJ159" s="48"/>
      <c r="AL159" s="217"/>
      <c r="AN159" s="306"/>
      <c r="AO159" s="307"/>
      <c r="AP159" s="308" t="str">
        <f>AN161</f>
        <v>関康宏</v>
      </c>
      <c r="AQ159" s="309"/>
      <c r="AR159" s="309"/>
      <c r="AS159" s="310"/>
      <c r="AT159" s="316" t="str">
        <f>AN164</f>
        <v>妻鳥涼太</v>
      </c>
      <c r="AU159" s="309"/>
      <c r="AV159" s="309"/>
      <c r="AW159" s="310"/>
      <c r="AX159" s="316" t="str">
        <f>AN167</f>
        <v>河野嵐</v>
      </c>
      <c r="AY159" s="309"/>
      <c r="AZ159" s="309"/>
      <c r="BA159" s="310"/>
      <c r="BB159" s="316" t="str">
        <f>AN170</f>
        <v>渡辺涼</v>
      </c>
      <c r="BC159" s="309"/>
      <c r="BD159" s="309"/>
      <c r="BE159" s="310"/>
      <c r="BF159" s="316" t="str">
        <f>AN173</f>
        <v>合田さちよ</v>
      </c>
      <c r="BG159" s="309"/>
      <c r="BH159" s="309"/>
      <c r="BI159" s="310"/>
      <c r="BJ159" s="318" t="s">
        <v>14</v>
      </c>
      <c r="BK159" s="319"/>
      <c r="BL159" s="319"/>
      <c r="BM159" s="320"/>
      <c r="BN159" s="39"/>
      <c r="BO159" s="42" t="s">
        <v>19</v>
      </c>
      <c r="BP159" s="43" t="s">
        <v>20</v>
      </c>
      <c r="BQ159" s="42" t="s">
        <v>9</v>
      </c>
      <c r="BR159" s="43" t="s">
        <v>21</v>
      </c>
      <c r="BS159" s="44" t="s">
        <v>22</v>
      </c>
      <c r="BT159" s="43" t="s">
        <v>26</v>
      </c>
      <c r="BU159" s="43" t="s">
        <v>21</v>
      </c>
      <c r="BV159" s="44" t="s">
        <v>22</v>
      </c>
      <c r="BX159" s="98"/>
    </row>
    <row r="160" spans="1:76" ht="8.25" customHeight="1">
      <c r="A160" s="76"/>
      <c r="B160" s="2" t="s">
        <v>96</v>
      </c>
      <c r="C160" s="3" t="s">
        <v>42</v>
      </c>
      <c r="D160" s="393"/>
      <c r="E160" s="368"/>
      <c r="F160" s="368"/>
      <c r="G160" s="369"/>
      <c r="H160" s="88">
        <v>21</v>
      </c>
      <c r="I160" s="24" t="str">
        <f>IF(H160="","","-")</f>
        <v>-</v>
      </c>
      <c r="J160" s="91">
        <v>13</v>
      </c>
      <c r="K160" s="312"/>
      <c r="L160" s="88">
        <v>21</v>
      </c>
      <c r="M160" s="24" t="str">
        <f t="shared" si="54"/>
        <v>-</v>
      </c>
      <c r="N160" s="85">
        <v>12</v>
      </c>
      <c r="O160" s="312"/>
      <c r="P160" s="88">
        <v>24</v>
      </c>
      <c r="Q160" s="24" t="str">
        <f t="shared" si="55"/>
        <v>-</v>
      </c>
      <c r="R160" s="85">
        <v>26</v>
      </c>
      <c r="S160" s="312"/>
      <c r="T160" s="88">
        <v>24</v>
      </c>
      <c r="U160" s="24" t="str">
        <f t="shared" si="56"/>
        <v>-</v>
      </c>
      <c r="V160" s="85">
        <v>22</v>
      </c>
      <c r="W160" s="334"/>
      <c r="X160" s="355"/>
      <c r="Y160" s="356"/>
      <c r="Z160" s="356"/>
      <c r="AA160" s="357"/>
      <c r="AB160" s="39"/>
      <c r="AC160" s="45">
        <f>COUNTIF(D159:W161,"○")</f>
        <v>2</v>
      </c>
      <c r="AD160" s="46">
        <f>COUNTIF(D159:W161,"×")</f>
        <v>2</v>
      </c>
      <c r="AE160" s="67">
        <f>(IF((D159&gt;F159),1,0))+(IF((D160&gt;F160),1,0))+(IF((D161&gt;F161),1,0))+(IF((H159&gt;J159),1,0))+(IF((H160&gt;J160),1,0))+(IF((H161&gt;J161),1,0))+(IF((L159&gt;N159),1,0))+(IF((L160&gt;N160),1,0))+(IF((L161&gt;N161),1,0))+(IF((P159&gt;R159),1,0))+(IF((P160&gt;R160),1,0))+(IF((P161&gt;R161),1,0))+(IF((T159&gt;V159),1,0))+(IF((T160&gt;V160),1,0))+(IF((T161&gt;V161),1,0))</f>
        <v>6</v>
      </c>
      <c r="AF160" s="68">
        <f>(IF((D159&lt;F159),1,0))+(IF((D160&lt;F160),1,0))+(IF((D161&lt;F161),1,0))+(IF((H159&lt;J159),1,0))+(IF((H160&lt;J160),1,0))+(IF((H161&lt;J161),1,0))+(IF((L159&lt;N159),1,0))+(IF((L160&lt;N160),1,0))+(IF((L161&lt;N161),1,0))+(IF((P159&lt;R159),1,0))+(IF((P160&lt;R160),1,0))+(IF((P161&lt;R161),1,0))+(IF((T159&lt;V159),1,0))+(IF((T160&lt;V160),1,0))+(IF((T161&lt;V161),1,0))</f>
        <v>4</v>
      </c>
      <c r="AG160" s="69">
        <f>AE160-AF160</f>
        <v>2</v>
      </c>
      <c r="AH160" s="46">
        <f>SUM(D159:D161,H159:H161,L159:L161,P159:P161,T159:T161)</f>
        <v>203</v>
      </c>
      <c r="AI160" s="46">
        <f>SUM(F159:F161,J159:J161,N159:N161,R159:R161,V159:V161)</f>
        <v>178</v>
      </c>
      <c r="AJ160" s="48">
        <f>AH160-AI160</f>
        <v>25</v>
      </c>
      <c r="AL160" s="217"/>
      <c r="AN160" s="2" t="s">
        <v>136</v>
      </c>
      <c r="AO160" s="3" t="s">
        <v>45</v>
      </c>
      <c r="AP160" s="390"/>
      <c r="AQ160" s="391"/>
      <c r="AR160" s="391"/>
      <c r="AS160" s="392"/>
      <c r="AT160" s="88">
        <v>21</v>
      </c>
      <c r="AU160" s="24" t="str">
        <f>IF(AT160="","","-")</f>
        <v>-</v>
      </c>
      <c r="AV160" s="85">
        <v>9</v>
      </c>
      <c r="AW160" s="311" t="str">
        <f>IF(AT160&lt;&gt;"",IF(AT160&gt;AV160,IF(AT161&gt;AV161,"○",IF(AT162&gt;AV162,"○","×")),IF(AT161&gt;AV161,IF(AT162&gt;AV162,"○","×"),"×")),"")</f>
        <v>○</v>
      </c>
      <c r="AX160" s="88">
        <v>18</v>
      </c>
      <c r="AY160" s="25" t="str">
        <f aca="true" t="shared" si="57" ref="AY160:AY165">IF(AX160="","","-")</f>
        <v>-</v>
      </c>
      <c r="AZ160" s="90">
        <v>21</v>
      </c>
      <c r="BA160" s="311" t="str">
        <f>IF(AX160&lt;&gt;"",IF(AX160&gt;AZ160,IF(AX161&gt;AZ161,"○",IF(AX162&gt;AZ162,"○","×")),IF(AX161&gt;AZ161,IF(AX162&gt;AZ162,"○","×"),"×")),"")</f>
        <v>×</v>
      </c>
      <c r="BB160" s="88">
        <v>14</v>
      </c>
      <c r="BC160" s="25" t="str">
        <f aca="true" t="shared" si="58" ref="BC160:BC168">IF(BB160="","","-")</f>
        <v>-</v>
      </c>
      <c r="BD160" s="90">
        <v>21</v>
      </c>
      <c r="BE160" s="311" t="str">
        <f>IF(BB160&lt;&gt;"",IF(BB160&gt;BD160,IF(BB161&gt;BD161,"○",IF(BB162&gt;BD162,"○","×")),IF(BB161&gt;BD161,IF(BB162&gt;BD162,"○","×"),"×")),"")</f>
        <v>×</v>
      </c>
      <c r="BF160" s="88">
        <v>6</v>
      </c>
      <c r="BG160" s="25" t="str">
        <f aca="true" t="shared" si="59" ref="BG160:BG171">IF(BF160="","","-")</f>
        <v>-</v>
      </c>
      <c r="BH160" s="90">
        <v>21</v>
      </c>
      <c r="BI160" s="407" t="str">
        <f>IF(BF160&lt;&gt;"",IF(BF160&gt;BH160,IF(BF161&gt;BH161,"○",IF(BF162&gt;BH162,"○","×")),IF(BF161&gt;BH161,IF(BF162&gt;BH162,"○","×"),"×")),"")</f>
        <v>×</v>
      </c>
      <c r="BJ160" s="397" t="s">
        <v>8</v>
      </c>
      <c r="BK160" s="398"/>
      <c r="BL160" s="398"/>
      <c r="BM160" s="399"/>
      <c r="BN160" s="39"/>
      <c r="BO160" s="45"/>
      <c r="BP160" s="46"/>
      <c r="BQ160" s="67"/>
      <c r="BR160" s="68"/>
      <c r="BS160" s="48"/>
      <c r="BT160" s="46"/>
      <c r="BU160" s="46"/>
      <c r="BV160" s="48"/>
      <c r="BX160" s="98"/>
    </row>
    <row r="161" spans="1:76" ht="8.25" customHeight="1">
      <c r="A161" s="76"/>
      <c r="B161" s="5"/>
      <c r="C161" s="6"/>
      <c r="D161" s="394"/>
      <c r="E161" s="371"/>
      <c r="F161" s="371"/>
      <c r="G161" s="372"/>
      <c r="H161" s="89"/>
      <c r="I161" s="24">
        <f>IF(H161="","","-")</f>
      </c>
      <c r="J161" s="86"/>
      <c r="K161" s="328"/>
      <c r="L161" s="89"/>
      <c r="M161" s="26">
        <f t="shared" si="54"/>
      </c>
      <c r="N161" s="86"/>
      <c r="O161" s="312"/>
      <c r="P161" s="88">
        <v>17</v>
      </c>
      <c r="Q161" s="24" t="str">
        <f t="shared" si="55"/>
        <v>-</v>
      </c>
      <c r="R161" s="85">
        <v>21</v>
      </c>
      <c r="S161" s="312"/>
      <c r="T161" s="88">
        <v>14</v>
      </c>
      <c r="U161" s="24" t="str">
        <f t="shared" si="56"/>
        <v>-</v>
      </c>
      <c r="V161" s="85">
        <v>21</v>
      </c>
      <c r="W161" s="334"/>
      <c r="X161" s="18">
        <f>AC160</f>
        <v>2</v>
      </c>
      <c r="Y161" s="19" t="s">
        <v>25</v>
      </c>
      <c r="Z161" s="19">
        <f>AD160</f>
        <v>2</v>
      </c>
      <c r="AA161" s="20" t="s">
        <v>20</v>
      </c>
      <c r="AB161" s="39"/>
      <c r="AC161" s="45"/>
      <c r="AD161" s="46"/>
      <c r="AE161" s="67"/>
      <c r="AF161" s="68"/>
      <c r="AG161" s="48"/>
      <c r="AH161" s="46"/>
      <c r="AI161" s="46"/>
      <c r="AJ161" s="48"/>
      <c r="AL161" s="217"/>
      <c r="AN161" s="2" t="s">
        <v>137</v>
      </c>
      <c r="AO161" s="3" t="s">
        <v>45</v>
      </c>
      <c r="AP161" s="393"/>
      <c r="AQ161" s="368"/>
      <c r="AR161" s="368"/>
      <c r="AS161" s="369"/>
      <c r="AT161" s="88">
        <v>21</v>
      </c>
      <c r="AU161" s="24" t="str">
        <f>IF(AT161="","","-")</f>
        <v>-</v>
      </c>
      <c r="AV161" s="91">
        <v>6</v>
      </c>
      <c r="AW161" s="312"/>
      <c r="AX161" s="88">
        <v>19</v>
      </c>
      <c r="AY161" s="24" t="str">
        <f t="shared" si="57"/>
        <v>-</v>
      </c>
      <c r="AZ161" s="85">
        <v>21</v>
      </c>
      <c r="BA161" s="312"/>
      <c r="BB161" s="88">
        <v>13</v>
      </c>
      <c r="BC161" s="24" t="str">
        <f t="shared" si="58"/>
        <v>-</v>
      </c>
      <c r="BD161" s="85">
        <v>21</v>
      </c>
      <c r="BE161" s="312"/>
      <c r="BF161" s="88">
        <v>10</v>
      </c>
      <c r="BG161" s="24" t="str">
        <f t="shared" si="59"/>
        <v>-</v>
      </c>
      <c r="BH161" s="85">
        <v>21</v>
      </c>
      <c r="BI161" s="334"/>
      <c r="BJ161" s="355"/>
      <c r="BK161" s="356"/>
      <c r="BL161" s="356"/>
      <c r="BM161" s="357"/>
      <c r="BN161" s="39"/>
      <c r="BO161" s="45">
        <f>COUNTIF(AP160:BI162,"○")</f>
        <v>1</v>
      </c>
      <c r="BP161" s="46">
        <f>COUNTIF(AP160:BI162,"×")</f>
        <v>3</v>
      </c>
      <c r="BQ161" s="67">
        <f>(IF((AP160&gt;AR160),1,0))+(IF((AP161&gt;AR161),1,0))+(IF((AP162&gt;AR162),1,0))+(IF((AT160&gt;AV160),1,0))+(IF((AT161&gt;AV161),1,0))+(IF((AT162&gt;AV162),1,0))+(IF((AX160&gt;AZ160),1,0))+(IF((AX161&gt;AZ161),1,0))+(IF((AX162&gt;AZ162),1,0))+(IF((BB160&gt;BD160),1,0))+(IF((BB161&gt;BD161),1,0))+(IF((BB162&gt;BD162),1,0))+(IF((BF160&gt;BH160),1,0))+(IF((BF161&gt;BH161),1,0))+(IF((BF162&gt;BH162),1,0))</f>
        <v>2</v>
      </c>
      <c r="BR161" s="68">
        <f>(IF((AP160&lt;AR160),1,0))+(IF((AP161&lt;AR161),1,0))+(IF((AP162&lt;AR162),1,0))+(IF((AT160&lt;AV160),1,0))+(IF((AT161&lt;AV161),1,0))+(IF((AT162&lt;AV162),1,0))+(IF((AX160&lt;AZ160),1,0))+(IF((AX161&lt;AZ161),1,0))+(IF((AX162&lt;AZ162),1,0))+(IF((BB160&lt;BD160),1,0))+(IF((BB161&lt;BD161),1,0))+(IF((BB162&lt;BD162),1,0))+(IF((BF160&lt;BH160),1,0))+(IF((BF161&lt;BH161),1,0))+(IF((BF162&lt;BH162),1,0))</f>
        <v>6</v>
      </c>
      <c r="BS161" s="69">
        <f>BQ161-BR161</f>
        <v>-4</v>
      </c>
      <c r="BT161" s="46">
        <f>SUM(AP160:AP162,AT160:AT162,AX160:AX162,BB160:BB162,BF160:BF162)</f>
        <v>122</v>
      </c>
      <c r="BU161" s="46">
        <f>SUM(AR160:AR162,AV160:AV162,AZ160:AZ162,BD160:BD162,BH160:BH162)</f>
        <v>141</v>
      </c>
      <c r="BV161" s="48">
        <f>BT161-BU161</f>
        <v>-19</v>
      </c>
      <c r="BX161" s="98"/>
    </row>
    <row r="162" spans="1:76" ht="8.25" customHeight="1">
      <c r="A162" s="76"/>
      <c r="B162" s="2" t="s">
        <v>40</v>
      </c>
      <c r="C162" s="8" t="s">
        <v>88</v>
      </c>
      <c r="D162" s="27">
        <f>IF(J159="","",J159)</f>
        <v>10</v>
      </c>
      <c r="E162" s="24" t="str">
        <f aca="true" t="shared" si="60" ref="E162:E173">IF(D162="","","-")</f>
        <v>-</v>
      </c>
      <c r="F162" s="28">
        <f>IF(H159="","",H159)</f>
        <v>21</v>
      </c>
      <c r="G162" s="330" t="str">
        <f>IF(K159="","",IF(K159="○","×",IF(K159="×","○")))</f>
        <v>×</v>
      </c>
      <c r="H162" s="364"/>
      <c r="I162" s="365"/>
      <c r="J162" s="365"/>
      <c r="K162" s="366"/>
      <c r="L162" s="88">
        <v>16</v>
      </c>
      <c r="M162" s="24" t="str">
        <f t="shared" si="54"/>
        <v>-</v>
      </c>
      <c r="N162" s="85">
        <v>21</v>
      </c>
      <c r="O162" s="327" t="str">
        <f>IF(L162&lt;&gt;"",IF(L162&gt;N162,IF(L163&gt;N163,"○",IF(L164&gt;N164,"○","×")),IF(L163&gt;N163,IF(L164&gt;N164,"○","×"),"×")),"")</f>
        <v>×</v>
      </c>
      <c r="P162" s="92">
        <v>16</v>
      </c>
      <c r="Q162" s="29" t="str">
        <f t="shared" si="55"/>
        <v>-</v>
      </c>
      <c r="R162" s="93">
        <v>21</v>
      </c>
      <c r="S162" s="327" t="str">
        <f>IF(P162&lt;&gt;"",IF(P162&gt;R162,IF(P163&gt;R163,"○",IF(P164&gt;R164,"○","×")),IF(P163&gt;R163,IF(P164&gt;R164,"○","×"),"×")),"")</f>
        <v>×</v>
      </c>
      <c r="T162" s="92">
        <v>12</v>
      </c>
      <c r="U162" s="29" t="str">
        <f t="shared" si="56"/>
        <v>-</v>
      </c>
      <c r="V162" s="93">
        <v>21</v>
      </c>
      <c r="W162" s="333" t="str">
        <f>IF(T162&lt;&gt;"",IF(T162&gt;V162,IF(T163&gt;V163,"○",IF(T164&gt;V164,"○","×")),IF(T163&gt;V163,IF(T164&gt;V164,"○","×"),"×")),"")</f>
        <v>×</v>
      </c>
      <c r="X162" s="352" t="s">
        <v>177</v>
      </c>
      <c r="Y162" s="353"/>
      <c r="Z162" s="353"/>
      <c r="AA162" s="354"/>
      <c r="AB162" s="39"/>
      <c r="AC162" s="55"/>
      <c r="AD162" s="56"/>
      <c r="AE162" s="70"/>
      <c r="AF162" s="71"/>
      <c r="AG162" s="57"/>
      <c r="AH162" s="56"/>
      <c r="AI162" s="56"/>
      <c r="AJ162" s="57"/>
      <c r="AL162" s="217"/>
      <c r="AN162" s="5"/>
      <c r="AO162" s="6"/>
      <c r="AP162" s="394"/>
      <c r="AQ162" s="371"/>
      <c r="AR162" s="371"/>
      <c r="AS162" s="372"/>
      <c r="AT162" s="89"/>
      <c r="AU162" s="24">
        <f>IF(AT162="","","-")</f>
      </c>
      <c r="AV162" s="86"/>
      <c r="AW162" s="328"/>
      <c r="AX162" s="89"/>
      <c r="AY162" s="26">
        <f t="shared" si="57"/>
      </c>
      <c r="AZ162" s="86"/>
      <c r="BA162" s="312"/>
      <c r="BB162" s="88"/>
      <c r="BC162" s="24">
        <f t="shared" si="58"/>
      </c>
      <c r="BD162" s="85"/>
      <c r="BE162" s="312"/>
      <c r="BF162" s="88"/>
      <c r="BG162" s="24">
        <f t="shared" si="59"/>
      </c>
      <c r="BH162" s="85"/>
      <c r="BI162" s="334"/>
      <c r="BJ162" s="18">
        <f>BO161</f>
        <v>1</v>
      </c>
      <c r="BK162" s="19" t="s">
        <v>25</v>
      </c>
      <c r="BL162" s="19">
        <f>BP161</f>
        <v>3</v>
      </c>
      <c r="BM162" s="20" t="s">
        <v>20</v>
      </c>
      <c r="BN162" s="39"/>
      <c r="BO162" s="45"/>
      <c r="BP162" s="46"/>
      <c r="BQ162" s="67"/>
      <c r="BR162" s="68"/>
      <c r="BS162" s="48"/>
      <c r="BT162" s="46"/>
      <c r="BU162" s="46"/>
      <c r="BV162" s="48"/>
      <c r="BX162" s="98"/>
    </row>
    <row r="163" spans="1:76" ht="8.25" customHeight="1">
      <c r="A163" s="76"/>
      <c r="B163" s="2" t="s">
        <v>41</v>
      </c>
      <c r="C163" s="3" t="s">
        <v>88</v>
      </c>
      <c r="D163" s="27">
        <f>IF(J160="","",J160)</f>
        <v>13</v>
      </c>
      <c r="E163" s="24" t="str">
        <f t="shared" si="60"/>
        <v>-</v>
      </c>
      <c r="F163" s="28">
        <f>IF(H160="","",H160)</f>
        <v>21</v>
      </c>
      <c r="G163" s="331" t="str">
        <f>IF(I160="","",I160)</f>
        <v>-</v>
      </c>
      <c r="H163" s="367"/>
      <c r="I163" s="368"/>
      <c r="J163" s="368"/>
      <c r="K163" s="369"/>
      <c r="L163" s="88">
        <v>19</v>
      </c>
      <c r="M163" s="24" t="str">
        <f t="shared" si="54"/>
        <v>-</v>
      </c>
      <c r="N163" s="85">
        <v>21</v>
      </c>
      <c r="O163" s="312"/>
      <c r="P163" s="88">
        <v>18</v>
      </c>
      <c r="Q163" s="24" t="str">
        <f t="shared" si="55"/>
        <v>-</v>
      </c>
      <c r="R163" s="85">
        <v>21</v>
      </c>
      <c r="S163" s="312"/>
      <c r="T163" s="88">
        <v>13</v>
      </c>
      <c r="U163" s="24" t="str">
        <f t="shared" si="56"/>
        <v>-</v>
      </c>
      <c r="V163" s="85">
        <v>21</v>
      </c>
      <c r="W163" s="334"/>
      <c r="X163" s="355"/>
      <c r="Y163" s="356"/>
      <c r="Z163" s="356"/>
      <c r="AA163" s="357"/>
      <c r="AB163" s="39"/>
      <c r="AC163" s="45">
        <f>COUNTIF(D162:W164,"○")</f>
        <v>0</v>
      </c>
      <c r="AD163" s="46">
        <f>COUNTIF(D162:W164,"×")</f>
        <v>4</v>
      </c>
      <c r="AE163" s="67">
        <f>(IF((D162&gt;F162),1,0))+(IF((D163&gt;F163),1,0))+(IF((D164&gt;F164),1,0))+(IF((H162&gt;J162),1,0))+(IF((H163&gt;J163),1,0))+(IF((H164&gt;J164),1,0))+(IF((L162&gt;N162),1,0))+(IF((L163&gt;N163),1,0))+(IF((L164&gt;N164),1,0))+(IF((P162&gt;R162),1,0))+(IF((P163&gt;R163),1,0))+(IF((P164&gt;R164),1,0))+(IF((T162&gt;V162),1,0))+(IF((T163&gt;V163),1,0))+(IF((T164&gt;V164),1,0))</f>
        <v>0</v>
      </c>
      <c r="AF163" s="68">
        <f>(IF((D162&lt;F162),1,0))+(IF((D163&lt;F163),1,0))+(IF((D164&lt;F164),1,0))+(IF((H162&lt;J162),1,0))+(IF((H163&lt;J163),1,0))+(IF((H164&lt;J164),1,0))+(IF((L162&lt;N162),1,0))+(IF((L163&lt;N163),1,0))+(IF((L164&lt;N164),1,0))+(IF((P162&lt;R162),1,0))+(IF((P163&lt;R163),1,0))+(IF((P164&lt;R164),1,0))+(IF((T162&lt;V162),1,0))+(IF((T163&lt;V163),1,0))+(IF((T164&lt;V164),1,0))</f>
        <v>8</v>
      </c>
      <c r="AG163" s="69">
        <f>AE163-AF163</f>
        <v>-8</v>
      </c>
      <c r="AH163" s="46">
        <f>SUM(D162:D164,H162:H164,L162:L164,P162:P164,T162:T164)</f>
        <v>117</v>
      </c>
      <c r="AI163" s="46">
        <f>SUM(F162:F164,J162:J164,N162:N164,R162:R164,V162:V164)</f>
        <v>168</v>
      </c>
      <c r="AJ163" s="48">
        <f>AH163-AI163</f>
        <v>-51</v>
      </c>
      <c r="AL163" s="217"/>
      <c r="AN163" s="2" t="s">
        <v>195</v>
      </c>
      <c r="AO163" s="8" t="s">
        <v>108</v>
      </c>
      <c r="AP163" s="27">
        <f>IF(AV160="","",AV160)</f>
        <v>9</v>
      </c>
      <c r="AQ163" s="24" t="str">
        <f aca="true" t="shared" si="61" ref="AQ163:AQ174">IF(AP163="","","-")</f>
        <v>-</v>
      </c>
      <c r="AR163" s="28">
        <f>IF(AT160="","",AT160)</f>
        <v>21</v>
      </c>
      <c r="AS163" s="330" t="str">
        <f>IF(AW160="","",IF(AW160="○","×",IF(AW160="×","○")))</f>
        <v>×</v>
      </c>
      <c r="AT163" s="364"/>
      <c r="AU163" s="365"/>
      <c r="AV163" s="365"/>
      <c r="AW163" s="366"/>
      <c r="AX163" s="88">
        <v>2</v>
      </c>
      <c r="AY163" s="24" t="str">
        <f t="shared" si="57"/>
        <v>-</v>
      </c>
      <c r="AZ163" s="85">
        <v>21</v>
      </c>
      <c r="BA163" s="327" t="str">
        <f>IF(AX163&lt;&gt;"",IF(AX163&gt;AZ163,IF(AX164&gt;AZ164,"○",IF(AX165&gt;AZ165,"○","×")),IF(AX164&gt;AZ164,IF(AX165&gt;AZ165,"○","×"),"×")),"")</f>
        <v>×</v>
      </c>
      <c r="BB163" s="92">
        <v>7</v>
      </c>
      <c r="BC163" s="29" t="str">
        <f t="shared" si="58"/>
        <v>-</v>
      </c>
      <c r="BD163" s="93">
        <v>21</v>
      </c>
      <c r="BE163" s="327" t="str">
        <f>IF(BB163&lt;&gt;"",IF(BB163&gt;BD163,IF(BB164&gt;BD164,"○",IF(BB165&gt;BD165,"○","×")),IF(BB164&gt;BD164,IF(BB165&gt;BD165,"○","×"),"×")),"")</f>
        <v>×</v>
      </c>
      <c r="BF163" s="92">
        <v>5</v>
      </c>
      <c r="BG163" s="29" t="str">
        <f t="shared" si="59"/>
        <v>-</v>
      </c>
      <c r="BH163" s="93">
        <v>21</v>
      </c>
      <c r="BI163" s="333" t="str">
        <f>IF(BF163&lt;&gt;"",IF(BF163&gt;BH163,IF(BF164&gt;BH164,"○",IF(BF165&gt;BH165,"○","×")),IF(BF164&gt;BH164,IF(BF165&gt;BH165,"○","×"),"×")),"")</f>
        <v>×</v>
      </c>
      <c r="BJ163" s="352" t="s">
        <v>177</v>
      </c>
      <c r="BK163" s="353"/>
      <c r="BL163" s="353"/>
      <c r="BM163" s="354"/>
      <c r="BN163" s="39"/>
      <c r="BO163" s="55"/>
      <c r="BP163" s="56"/>
      <c r="BQ163" s="70"/>
      <c r="BR163" s="71"/>
      <c r="BS163" s="57"/>
      <c r="BT163" s="56"/>
      <c r="BU163" s="56"/>
      <c r="BV163" s="57"/>
      <c r="BX163" s="98"/>
    </row>
    <row r="164" spans="1:76" ht="8.25" customHeight="1">
      <c r="A164" s="76"/>
      <c r="B164" s="5"/>
      <c r="C164" s="11"/>
      <c r="D164" s="30">
        <f>IF(J161="","",J161)</f>
      </c>
      <c r="E164" s="24">
        <f t="shared" si="60"/>
      </c>
      <c r="F164" s="31">
        <f>IF(H161="","",H161)</f>
      </c>
      <c r="G164" s="332">
        <f>IF(I161="","",I161)</f>
      </c>
      <c r="H164" s="370"/>
      <c r="I164" s="371"/>
      <c r="J164" s="371"/>
      <c r="K164" s="372"/>
      <c r="L164" s="89"/>
      <c r="M164" s="24">
        <f t="shared" si="54"/>
      </c>
      <c r="N164" s="86"/>
      <c r="O164" s="328"/>
      <c r="P164" s="89"/>
      <c r="Q164" s="26">
        <f t="shared" si="55"/>
      </c>
      <c r="R164" s="86"/>
      <c r="S164" s="328"/>
      <c r="T164" s="89"/>
      <c r="U164" s="26">
        <f t="shared" si="56"/>
      </c>
      <c r="V164" s="86"/>
      <c r="W164" s="334"/>
      <c r="X164" s="18">
        <f>AC163</f>
        <v>0</v>
      </c>
      <c r="Y164" s="19" t="s">
        <v>25</v>
      </c>
      <c r="Z164" s="19">
        <f>AD163</f>
        <v>4</v>
      </c>
      <c r="AA164" s="20" t="s">
        <v>20</v>
      </c>
      <c r="AB164" s="39"/>
      <c r="AC164" s="58"/>
      <c r="AD164" s="59"/>
      <c r="AE164" s="72"/>
      <c r="AF164" s="73"/>
      <c r="AG164" s="63"/>
      <c r="AH164" s="59"/>
      <c r="AI164" s="59"/>
      <c r="AJ164" s="63"/>
      <c r="AL164" s="217"/>
      <c r="AN164" s="2" t="s">
        <v>138</v>
      </c>
      <c r="AO164" s="3" t="s">
        <v>108</v>
      </c>
      <c r="AP164" s="27">
        <f>IF(AV161="","",AV161)</f>
        <v>6</v>
      </c>
      <c r="AQ164" s="24" t="str">
        <f t="shared" si="61"/>
        <v>-</v>
      </c>
      <c r="AR164" s="28">
        <f>IF(AT161="","",AT161)</f>
        <v>21</v>
      </c>
      <c r="AS164" s="331" t="str">
        <f>IF(AU161="","",AU161)</f>
        <v>-</v>
      </c>
      <c r="AT164" s="367"/>
      <c r="AU164" s="368"/>
      <c r="AV164" s="368"/>
      <c r="AW164" s="369"/>
      <c r="AX164" s="88">
        <v>5</v>
      </c>
      <c r="AY164" s="24" t="str">
        <f t="shared" si="57"/>
        <v>-</v>
      </c>
      <c r="AZ164" s="85">
        <v>21</v>
      </c>
      <c r="BA164" s="312"/>
      <c r="BB164" s="88">
        <v>3</v>
      </c>
      <c r="BC164" s="24" t="str">
        <f t="shared" si="58"/>
        <v>-</v>
      </c>
      <c r="BD164" s="85">
        <v>21</v>
      </c>
      <c r="BE164" s="312"/>
      <c r="BF164" s="88">
        <v>4</v>
      </c>
      <c r="BG164" s="24" t="str">
        <f t="shared" si="59"/>
        <v>-</v>
      </c>
      <c r="BH164" s="85">
        <v>21</v>
      </c>
      <c r="BI164" s="334"/>
      <c r="BJ164" s="355"/>
      <c r="BK164" s="356"/>
      <c r="BL164" s="356"/>
      <c r="BM164" s="357"/>
      <c r="BN164" s="39"/>
      <c r="BO164" s="45">
        <f>COUNTIF(AP163:BI165,"○")</f>
        <v>0</v>
      </c>
      <c r="BP164" s="46">
        <f>COUNTIF(AP163:BI165,"×")</f>
        <v>4</v>
      </c>
      <c r="BQ164" s="67">
        <f>(IF((AP163&gt;AR163),1,0))+(IF((AP164&gt;AR164),1,0))+(IF((AP165&gt;AR165),1,0))+(IF((AT163&gt;AV163),1,0))+(IF((AT164&gt;AV164),1,0))+(IF((AT165&gt;AV165),1,0))+(IF((AX163&gt;AZ163),1,0))+(IF((AX164&gt;AZ164),1,0))+(IF((AX165&gt;AZ165),1,0))+(IF((BB163&gt;BD163),1,0))+(IF((BB164&gt;BD164),1,0))+(IF((BB165&gt;BD165),1,0))+(IF((BF163&gt;BH163),1,0))+(IF((BF164&gt;BH164),1,0))+(IF((BF165&gt;BH165),1,0))</f>
        <v>0</v>
      </c>
      <c r="BR164" s="68">
        <f>(IF((AP163&lt;AR163),1,0))+(IF((AP164&lt;AR164),1,0))+(IF((AP165&lt;AR165),1,0))+(IF((AT163&lt;AV163),1,0))+(IF((AT164&lt;AV164),1,0))+(IF((AT165&lt;AV165),1,0))+(IF((AX163&lt;AZ163),1,0))+(IF((AX164&lt;AZ164),1,0))+(IF((AX165&lt;AZ165),1,0))+(IF((BB163&lt;BD163),1,0))+(IF((BB164&lt;BD164),1,0))+(IF((BB165&lt;BD165),1,0))+(IF((BF163&lt;BH163),1,0))+(IF((BF164&lt;BH164),1,0))+(IF((BF165&lt;BH165),1,0))</f>
        <v>8</v>
      </c>
      <c r="BS164" s="69">
        <f>BQ164-BR164</f>
        <v>-8</v>
      </c>
      <c r="BT164" s="46">
        <f>SUM(AP163:AP165,AT163:AT165,AX163:AX165,BB163:BB165,BF163:BF165)</f>
        <v>41</v>
      </c>
      <c r="BU164" s="46">
        <f>SUM(AR163:AR165,AV163:AV165,AZ163:AZ165,BD163:BD165,BH163:BH165)</f>
        <v>168</v>
      </c>
      <c r="BV164" s="48">
        <f>BT164-BU164</f>
        <v>-127</v>
      </c>
      <c r="BX164" s="98"/>
    </row>
    <row r="165" spans="1:76" ht="8.25" customHeight="1">
      <c r="A165" s="76"/>
      <c r="B165" s="10" t="s">
        <v>34</v>
      </c>
      <c r="C165" s="3" t="s">
        <v>35</v>
      </c>
      <c r="D165" s="27">
        <f>IF(N159="","",N159)</f>
        <v>14</v>
      </c>
      <c r="E165" s="29" t="str">
        <f t="shared" si="60"/>
        <v>-</v>
      </c>
      <c r="F165" s="28">
        <f>IF(L159="","",L159)</f>
        <v>21</v>
      </c>
      <c r="G165" s="330" t="str">
        <f>IF(O159="","",IF(O159="○","×",IF(O159="×","○")))</f>
        <v>×</v>
      </c>
      <c r="H165" s="4">
        <f>IF(N162="","",N162)</f>
        <v>21</v>
      </c>
      <c r="I165" s="24" t="str">
        <f aca="true" t="shared" si="62" ref="I165:I173">IF(H165="","","-")</f>
        <v>-</v>
      </c>
      <c r="J165" s="28">
        <f>IF(L162="","",L162)</f>
        <v>16</v>
      </c>
      <c r="K165" s="330" t="str">
        <f>IF(O162="","",IF(O162="○","×",IF(O162="×","○")))</f>
        <v>○</v>
      </c>
      <c r="L165" s="364"/>
      <c r="M165" s="365"/>
      <c r="N165" s="365"/>
      <c r="O165" s="366"/>
      <c r="P165" s="88">
        <v>10</v>
      </c>
      <c r="Q165" s="24" t="str">
        <f t="shared" si="55"/>
        <v>-</v>
      </c>
      <c r="R165" s="85">
        <v>21</v>
      </c>
      <c r="S165" s="312" t="str">
        <f>IF(P165&lt;&gt;"",IF(P165&gt;R165,IF(P166&gt;R166,"○",IF(P167&gt;R167,"○","×")),IF(P166&gt;R166,IF(P167&gt;R167,"○","×"),"×")),"")</f>
        <v>×</v>
      </c>
      <c r="T165" s="88">
        <v>23</v>
      </c>
      <c r="U165" s="24" t="str">
        <f t="shared" si="56"/>
        <v>-</v>
      </c>
      <c r="V165" s="85">
        <v>21</v>
      </c>
      <c r="W165" s="333" t="str">
        <f>IF(T165&lt;&gt;"",IF(T165&gt;V165,IF(T166&gt;V166,"○",IF(T167&gt;V167,"○","×")),IF(T166&gt;V166,IF(T167&gt;V167,"○","×"),"×")),"")</f>
        <v>×</v>
      </c>
      <c r="X165" s="352" t="s">
        <v>8</v>
      </c>
      <c r="Y165" s="353"/>
      <c r="Z165" s="353"/>
      <c r="AA165" s="354"/>
      <c r="AB165" s="39"/>
      <c r="AC165" s="45"/>
      <c r="AD165" s="46"/>
      <c r="AE165" s="67"/>
      <c r="AF165" s="68"/>
      <c r="AG165" s="48"/>
      <c r="AH165" s="46"/>
      <c r="AI165" s="46"/>
      <c r="AJ165" s="48"/>
      <c r="AL165" s="217"/>
      <c r="AN165" s="5"/>
      <c r="AO165" s="11"/>
      <c r="AP165" s="30">
        <f>IF(AV162="","",AV162)</f>
      </c>
      <c r="AQ165" s="24">
        <f t="shared" si="61"/>
      </c>
      <c r="AR165" s="31">
        <f>IF(AT162="","",AT162)</f>
      </c>
      <c r="AS165" s="332">
        <f>IF(AU162="","",AU162)</f>
      </c>
      <c r="AT165" s="370"/>
      <c r="AU165" s="371"/>
      <c r="AV165" s="371"/>
      <c r="AW165" s="372"/>
      <c r="AX165" s="89"/>
      <c r="AY165" s="24">
        <f t="shared" si="57"/>
      </c>
      <c r="AZ165" s="86"/>
      <c r="BA165" s="328"/>
      <c r="BB165" s="89"/>
      <c r="BC165" s="26">
        <f t="shared" si="58"/>
      </c>
      <c r="BD165" s="86"/>
      <c r="BE165" s="328"/>
      <c r="BF165" s="89"/>
      <c r="BG165" s="26">
        <f t="shared" si="59"/>
      </c>
      <c r="BH165" s="86"/>
      <c r="BI165" s="334"/>
      <c r="BJ165" s="18">
        <f>BO164</f>
        <v>0</v>
      </c>
      <c r="BK165" s="19" t="s">
        <v>25</v>
      </c>
      <c r="BL165" s="19">
        <f>BP164</f>
        <v>4</v>
      </c>
      <c r="BM165" s="20" t="s">
        <v>20</v>
      </c>
      <c r="BN165" s="39"/>
      <c r="BO165" s="58"/>
      <c r="BP165" s="59"/>
      <c r="BQ165" s="72"/>
      <c r="BR165" s="73"/>
      <c r="BS165" s="63"/>
      <c r="BT165" s="59"/>
      <c r="BU165" s="59"/>
      <c r="BV165" s="63"/>
      <c r="BX165" s="98"/>
    </row>
    <row r="166" spans="1:76" ht="8.25" customHeight="1">
      <c r="A166" s="76"/>
      <c r="B166" s="10" t="s">
        <v>97</v>
      </c>
      <c r="C166" s="3" t="s">
        <v>35</v>
      </c>
      <c r="D166" s="27">
        <f>IF(N160="","",N160)</f>
        <v>12</v>
      </c>
      <c r="E166" s="24" t="str">
        <f t="shared" si="60"/>
        <v>-</v>
      </c>
      <c r="F166" s="28">
        <f>IF(L160="","",L160)</f>
        <v>21</v>
      </c>
      <c r="G166" s="331">
        <f>IF(I163="","",I163)</f>
      </c>
      <c r="H166" s="4">
        <f>IF(N163="","",N163)</f>
        <v>21</v>
      </c>
      <c r="I166" s="24" t="str">
        <f t="shared" si="62"/>
        <v>-</v>
      </c>
      <c r="J166" s="28">
        <f>IF(L163="","",L163)</f>
        <v>19</v>
      </c>
      <c r="K166" s="331" t="str">
        <f>IF(M163="","",M163)</f>
        <v>-</v>
      </c>
      <c r="L166" s="367"/>
      <c r="M166" s="368"/>
      <c r="N166" s="368"/>
      <c r="O166" s="369"/>
      <c r="P166" s="88">
        <v>22</v>
      </c>
      <c r="Q166" s="24" t="str">
        <f t="shared" si="55"/>
        <v>-</v>
      </c>
      <c r="R166" s="85">
        <v>20</v>
      </c>
      <c r="S166" s="312"/>
      <c r="T166" s="88">
        <v>18</v>
      </c>
      <c r="U166" s="24" t="str">
        <f t="shared" si="56"/>
        <v>-</v>
      </c>
      <c r="V166" s="85">
        <v>21</v>
      </c>
      <c r="W166" s="334"/>
      <c r="X166" s="355"/>
      <c r="Y166" s="356"/>
      <c r="Z166" s="356"/>
      <c r="AA166" s="357"/>
      <c r="AB166" s="39"/>
      <c r="AC166" s="45">
        <f>COUNTIF(D165:W167,"○")</f>
        <v>1</v>
      </c>
      <c r="AD166" s="46">
        <f>COUNTIF(D165:W167,"×")</f>
        <v>3</v>
      </c>
      <c r="AE166" s="67">
        <f>(IF((D165&gt;F165),1,0))+(IF((D166&gt;F166),1,0))+(IF((D167&gt;F167),1,0))+(IF((H165&gt;J165),1,0))+(IF((H166&gt;J166),1,0))+(IF((H167&gt;J167),1,0))+(IF((L165&gt;N165),1,0))+(IF((L166&gt;N166),1,0))+(IF((L167&gt;N167),1,0))+(IF((P165&gt;R165),1,0))+(IF((P166&gt;R166),1,0))+(IF((P167&gt;R167),1,0))+(IF((T165&gt;V165),1,0))+(IF((T166&gt;V166),1,0))+(IF((T167&gt;V167),1,0))</f>
        <v>4</v>
      </c>
      <c r="AF166" s="68">
        <f>(IF((D165&lt;F165),1,0))+(IF((D166&lt;F166),1,0))+(IF((D167&lt;F167),1,0))+(IF((H165&lt;J165),1,0))+(IF((H166&lt;J166),1,0))+(IF((H167&lt;J167),1,0))+(IF((L165&lt;N165),1,0))+(IF((L166&lt;N166),1,0))+(IF((L167&lt;N167),1,0))+(IF((P165&lt;R165),1,0))+(IF((P166&lt;R166),1,0))+(IF((P167&lt;R167),1,0))+(IF((T165&lt;V165),1,0))+(IF((T166&lt;V166),1,0))+(IF((T167&lt;V167),1,0))</f>
        <v>6</v>
      </c>
      <c r="AG166" s="69">
        <f>AE166-AF166</f>
        <v>-2</v>
      </c>
      <c r="AH166" s="46">
        <f>SUM(D165:D167,H165:H167,L165:L167,P165:P167,T165:T167)</f>
        <v>160</v>
      </c>
      <c r="AI166" s="46">
        <f>SUM(F165:F167,J165:J167,N165:N167,R165:R167,V165:V167)</f>
        <v>202</v>
      </c>
      <c r="AJ166" s="48">
        <f>AH166-AI166</f>
        <v>-42</v>
      </c>
      <c r="AL166" s="217"/>
      <c r="AN166" s="10" t="s">
        <v>196</v>
      </c>
      <c r="AO166" s="3" t="s">
        <v>108</v>
      </c>
      <c r="AP166" s="27">
        <f>IF(AZ160="","",AZ160)</f>
        <v>21</v>
      </c>
      <c r="AQ166" s="29" t="str">
        <f t="shared" si="61"/>
        <v>-</v>
      </c>
      <c r="AR166" s="28">
        <f>IF(AX160="","",AX160)</f>
        <v>18</v>
      </c>
      <c r="AS166" s="330" t="str">
        <f>IF(BA160="","",IF(BA160="○","×",IF(BA160="×","○")))</f>
        <v>○</v>
      </c>
      <c r="AT166" s="4">
        <f>IF(AZ163="","",AZ163)</f>
        <v>21</v>
      </c>
      <c r="AU166" s="24" t="str">
        <f aca="true" t="shared" si="63" ref="AU166:AU174">IF(AT166="","","-")</f>
        <v>-</v>
      </c>
      <c r="AV166" s="28">
        <f>IF(AX163="","",AX163)</f>
        <v>2</v>
      </c>
      <c r="AW166" s="330" t="str">
        <f>IF(BA163="","",IF(BA163="○","×",IF(BA163="×","○")))</f>
        <v>○</v>
      </c>
      <c r="AX166" s="364"/>
      <c r="AY166" s="365"/>
      <c r="AZ166" s="365"/>
      <c r="BA166" s="366"/>
      <c r="BB166" s="88">
        <v>16</v>
      </c>
      <c r="BC166" s="24" t="str">
        <f t="shared" si="58"/>
        <v>-</v>
      </c>
      <c r="BD166" s="85">
        <v>21</v>
      </c>
      <c r="BE166" s="312" t="str">
        <f>IF(BB166&lt;&gt;"",IF(BB166&gt;BD166,IF(BB167&gt;BD167,"○",IF(BB168&gt;BD168,"○","×")),IF(BB167&gt;BD167,IF(BB168&gt;BD168,"○","×"),"×")),"")</f>
        <v>×</v>
      </c>
      <c r="BF166" s="88">
        <v>21</v>
      </c>
      <c r="BG166" s="24" t="str">
        <f t="shared" si="59"/>
        <v>-</v>
      </c>
      <c r="BH166" s="85">
        <v>17</v>
      </c>
      <c r="BI166" s="333" t="str">
        <f>IF(BF166&lt;&gt;"",IF(BF166&gt;BH166,IF(BF167&gt;BH167,"○",IF(BF168&gt;BH168,"○","×")),IF(BF167&gt;BH167,IF(BF168&gt;BH168,"○","×"),"×")),"")</f>
        <v>○</v>
      </c>
      <c r="BJ166" s="352" t="s">
        <v>6</v>
      </c>
      <c r="BK166" s="353"/>
      <c r="BL166" s="353"/>
      <c r="BM166" s="354"/>
      <c r="BN166" s="39"/>
      <c r="BO166" s="45"/>
      <c r="BP166" s="46"/>
      <c r="BQ166" s="67"/>
      <c r="BR166" s="68"/>
      <c r="BS166" s="48"/>
      <c r="BT166" s="46"/>
      <c r="BU166" s="46"/>
      <c r="BV166" s="48"/>
      <c r="BX166" s="98"/>
    </row>
    <row r="167" spans="1:76" ht="8.25" customHeight="1">
      <c r="A167" s="76"/>
      <c r="B167" s="5"/>
      <c r="C167" s="6"/>
      <c r="D167" s="27">
        <f>IF(N161="","",N161)</f>
      </c>
      <c r="E167" s="24">
        <f t="shared" si="60"/>
      </c>
      <c r="F167" s="28">
        <f>IF(L161="","",L161)</f>
      </c>
      <c r="G167" s="331">
        <f>IF(I164="","",I164)</f>
      </c>
      <c r="H167" s="4">
        <f>IF(N164="","",N164)</f>
      </c>
      <c r="I167" s="24">
        <f t="shared" si="62"/>
      </c>
      <c r="J167" s="28">
        <f>IF(L164="","",L164)</f>
      </c>
      <c r="K167" s="331">
        <f>IF(M164="","",M164)</f>
      </c>
      <c r="L167" s="367"/>
      <c r="M167" s="368"/>
      <c r="N167" s="368"/>
      <c r="O167" s="369"/>
      <c r="P167" s="88">
        <v>6</v>
      </c>
      <c r="Q167" s="24" t="str">
        <f t="shared" si="55"/>
        <v>-</v>
      </c>
      <c r="R167" s="85">
        <v>21</v>
      </c>
      <c r="S167" s="328"/>
      <c r="T167" s="88">
        <v>13</v>
      </c>
      <c r="U167" s="24" t="str">
        <f t="shared" si="56"/>
        <v>-</v>
      </c>
      <c r="V167" s="85">
        <v>21</v>
      </c>
      <c r="W167" s="335"/>
      <c r="X167" s="18">
        <f>AC166</f>
        <v>1</v>
      </c>
      <c r="Y167" s="19" t="s">
        <v>25</v>
      </c>
      <c r="Z167" s="19">
        <f>AD166</f>
        <v>3</v>
      </c>
      <c r="AA167" s="20" t="s">
        <v>20</v>
      </c>
      <c r="AB167" s="39"/>
      <c r="AC167" s="45"/>
      <c r="AD167" s="46"/>
      <c r="AE167" s="67"/>
      <c r="AF167" s="68"/>
      <c r="AG167" s="48"/>
      <c r="AH167" s="46"/>
      <c r="AI167" s="46"/>
      <c r="AJ167" s="48"/>
      <c r="AL167" s="217"/>
      <c r="AN167" s="10" t="s">
        <v>139</v>
      </c>
      <c r="AO167" s="3" t="s">
        <v>108</v>
      </c>
      <c r="AP167" s="27">
        <f>IF(AZ161="","",AZ161)</f>
        <v>21</v>
      </c>
      <c r="AQ167" s="24" t="str">
        <f t="shared" si="61"/>
        <v>-</v>
      </c>
      <c r="AR167" s="28">
        <f>IF(AX161="","",AX161)</f>
        <v>19</v>
      </c>
      <c r="AS167" s="331">
        <f>IF(AU164="","",AU164)</f>
      </c>
      <c r="AT167" s="4">
        <f>IF(AZ164="","",AZ164)</f>
        <v>21</v>
      </c>
      <c r="AU167" s="24" t="str">
        <f t="shared" si="63"/>
        <v>-</v>
      </c>
      <c r="AV167" s="28">
        <f>IF(AX164="","",AX164)</f>
        <v>5</v>
      </c>
      <c r="AW167" s="331" t="str">
        <f>IF(AY164="","",AY164)</f>
        <v>-</v>
      </c>
      <c r="AX167" s="367"/>
      <c r="AY167" s="368"/>
      <c r="AZ167" s="368"/>
      <c r="BA167" s="369"/>
      <c r="BB167" s="88">
        <v>24</v>
      </c>
      <c r="BC167" s="24" t="str">
        <f t="shared" si="58"/>
        <v>-</v>
      </c>
      <c r="BD167" s="85">
        <v>22</v>
      </c>
      <c r="BE167" s="312"/>
      <c r="BF167" s="88">
        <v>21</v>
      </c>
      <c r="BG167" s="24" t="str">
        <f t="shared" si="59"/>
        <v>-</v>
      </c>
      <c r="BH167" s="85">
        <v>16</v>
      </c>
      <c r="BI167" s="334"/>
      <c r="BJ167" s="355"/>
      <c r="BK167" s="356"/>
      <c r="BL167" s="356"/>
      <c r="BM167" s="357"/>
      <c r="BN167" s="39"/>
      <c r="BO167" s="45">
        <f>COUNTIF(AP166:BI168,"○")</f>
        <v>3</v>
      </c>
      <c r="BP167" s="46">
        <f>COUNTIF(AP166:BI168,"×")</f>
        <v>1</v>
      </c>
      <c r="BQ167" s="67">
        <f>(IF((AP166&gt;AR166),1,0))+(IF((AP167&gt;AR167),1,0))+(IF((AP168&gt;AR168),1,0))+(IF((AT166&gt;AV166),1,0))+(IF((AT167&gt;AV167),1,0))+(IF((AT168&gt;AV168),1,0))+(IF((AX166&gt;AZ166),1,0))+(IF((AX167&gt;AZ167),1,0))+(IF((AX168&gt;AZ168),1,0))+(IF((BB166&gt;BD166),1,0))+(IF((BB167&gt;BD167),1,0))+(IF((BB168&gt;BD168),1,0))+(IF((BF166&gt;BH166),1,0))+(IF((BF167&gt;BH167),1,0))+(IF((BF168&gt;BH168),1,0))</f>
        <v>7</v>
      </c>
      <c r="BR167" s="68">
        <f>(IF((AP166&lt;AR166),1,0))+(IF((AP167&lt;AR167),1,0))+(IF((AP168&lt;AR168),1,0))+(IF((AT166&lt;AV166),1,0))+(IF((AT167&lt;AV167),1,0))+(IF((AT168&lt;AV168),1,0))+(IF((AX166&lt;AZ166),1,0))+(IF((AX167&lt;AZ167),1,0))+(IF((AX168&lt;AZ168),1,0))+(IF((BB166&lt;BD166),1,0))+(IF((BB167&lt;BD167),1,0))+(IF((BB168&lt;BD168),1,0))+(IF((BF166&lt;BH166),1,0))+(IF((BF167&lt;BH167),1,0))+(IF((BF168&lt;BH168),1,0))</f>
        <v>2</v>
      </c>
      <c r="BS167" s="69">
        <f>BQ167-BR167</f>
        <v>5</v>
      </c>
      <c r="BT167" s="46">
        <f>SUM(AP166:AP168,AT166:AT168,AX166:AX168,BB166:BB168,BF166:BF168)</f>
        <v>184</v>
      </c>
      <c r="BU167" s="46">
        <f>SUM(AR166:AR168,AV166:AV168,AZ166:AZ168,BD166:BD168,BH166:BH168)</f>
        <v>141</v>
      </c>
      <c r="BV167" s="48">
        <f>BT167-BU167</f>
        <v>43</v>
      </c>
      <c r="BX167" s="98"/>
    </row>
    <row r="168" spans="1:76" ht="8.25" customHeight="1">
      <c r="A168" s="76"/>
      <c r="B168" s="180" t="s">
        <v>266</v>
      </c>
      <c r="C168" s="8" t="s">
        <v>27</v>
      </c>
      <c r="D168" s="32">
        <f>IF(R159="","",R159)</f>
        <v>18</v>
      </c>
      <c r="E168" s="29" t="str">
        <f t="shared" si="60"/>
        <v>-</v>
      </c>
      <c r="F168" s="33">
        <f>IF(P159="","",P159)</f>
        <v>21</v>
      </c>
      <c r="G168" s="349" t="str">
        <f>IF(S159="","",IF(S159="○","×",IF(S159="×","○")))</f>
        <v>○</v>
      </c>
      <c r="H168" s="16">
        <f>IF(R162="","",R162)</f>
        <v>21</v>
      </c>
      <c r="I168" s="29" t="str">
        <f t="shared" si="62"/>
        <v>-</v>
      </c>
      <c r="J168" s="33">
        <f>IF(P162="","",P162)</f>
        <v>16</v>
      </c>
      <c r="K168" s="330" t="str">
        <f>IF(S162="","",IF(S162="○","×",IF(S162="×","○")))</f>
        <v>○</v>
      </c>
      <c r="L168" s="33">
        <f>IF(R165="","",R165)</f>
        <v>21</v>
      </c>
      <c r="M168" s="29" t="str">
        <f aca="true" t="shared" si="64" ref="M168:M173">IF(L168="","","-")</f>
        <v>-</v>
      </c>
      <c r="N168" s="33">
        <f>IF(P165="","",P165)</f>
        <v>10</v>
      </c>
      <c r="O168" s="330" t="str">
        <f>IF(S165="","",IF(S165="○","×",IF(S165="×","○")))</f>
        <v>○</v>
      </c>
      <c r="P168" s="364"/>
      <c r="Q168" s="365"/>
      <c r="R168" s="365"/>
      <c r="S168" s="366"/>
      <c r="T168" s="92">
        <v>8</v>
      </c>
      <c r="U168" s="29" t="str">
        <f t="shared" si="56"/>
        <v>-</v>
      </c>
      <c r="V168" s="93">
        <v>21</v>
      </c>
      <c r="W168" s="334" t="str">
        <f>IF(T168&lt;&gt;"",IF(T168&gt;V168,IF(T169&gt;V169,"○",IF(T170&gt;V170,"○","×")),IF(T169&gt;V169,IF(T170&gt;V170,"○","×"),"×")),"")</f>
        <v>×</v>
      </c>
      <c r="X168" s="352" t="s">
        <v>7</v>
      </c>
      <c r="Y168" s="353"/>
      <c r="Z168" s="353"/>
      <c r="AA168" s="354"/>
      <c r="AB168" s="39"/>
      <c r="AC168" s="55"/>
      <c r="AD168" s="56"/>
      <c r="AE168" s="70"/>
      <c r="AF168" s="71"/>
      <c r="AG168" s="57"/>
      <c r="AH168" s="56"/>
      <c r="AI168" s="56"/>
      <c r="AJ168" s="57"/>
      <c r="AL168" s="217"/>
      <c r="AN168" s="5"/>
      <c r="AO168" s="6"/>
      <c r="AP168" s="27">
        <f>IF(AZ162="","",AZ162)</f>
      </c>
      <c r="AQ168" s="24">
        <f t="shared" si="61"/>
      </c>
      <c r="AR168" s="28">
        <f>IF(AX162="","",AX162)</f>
      </c>
      <c r="AS168" s="331">
        <f>IF(AU165="","",AU165)</f>
      </c>
      <c r="AT168" s="4">
        <f>IF(AZ165="","",AZ165)</f>
      </c>
      <c r="AU168" s="24">
        <f t="shared" si="63"/>
      </c>
      <c r="AV168" s="28">
        <f>IF(AX165="","",AX165)</f>
      </c>
      <c r="AW168" s="331">
        <f>IF(AY165="","",AY165)</f>
      </c>
      <c r="AX168" s="367"/>
      <c r="AY168" s="368"/>
      <c r="AZ168" s="368"/>
      <c r="BA168" s="369"/>
      <c r="BB168" s="88">
        <v>18</v>
      </c>
      <c r="BC168" s="24" t="str">
        <f t="shared" si="58"/>
        <v>-</v>
      </c>
      <c r="BD168" s="85">
        <v>21</v>
      </c>
      <c r="BE168" s="328"/>
      <c r="BF168" s="88"/>
      <c r="BG168" s="24">
        <f t="shared" si="59"/>
      </c>
      <c r="BH168" s="85"/>
      <c r="BI168" s="335"/>
      <c r="BJ168" s="18">
        <f>BO167</f>
        <v>3</v>
      </c>
      <c r="BK168" s="19" t="s">
        <v>25</v>
      </c>
      <c r="BL168" s="19">
        <f>BP167</f>
        <v>1</v>
      </c>
      <c r="BM168" s="20" t="s">
        <v>20</v>
      </c>
      <c r="BN168" s="39"/>
      <c r="BO168" s="45"/>
      <c r="BP168" s="46"/>
      <c r="BQ168" s="67"/>
      <c r="BR168" s="68"/>
      <c r="BS168" s="48"/>
      <c r="BT168" s="46"/>
      <c r="BU168" s="46"/>
      <c r="BV168" s="48"/>
      <c r="BX168" s="98"/>
    </row>
    <row r="169" spans="1:76" ht="8.25" customHeight="1">
      <c r="A169" s="76"/>
      <c r="B169" s="10" t="s">
        <v>99</v>
      </c>
      <c r="C169" s="3" t="s">
        <v>27</v>
      </c>
      <c r="D169" s="27">
        <f>IF(R160="","",R160)</f>
        <v>26</v>
      </c>
      <c r="E169" s="24" t="str">
        <f t="shared" si="60"/>
        <v>-</v>
      </c>
      <c r="F169" s="28">
        <f>IF(P160="","",P160)</f>
        <v>24</v>
      </c>
      <c r="G169" s="350" t="str">
        <f>IF(I166="","",I166)</f>
        <v>-</v>
      </c>
      <c r="H169" s="4">
        <f>IF(R163="","",R163)</f>
        <v>21</v>
      </c>
      <c r="I169" s="24" t="str">
        <f t="shared" si="62"/>
        <v>-</v>
      </c>
      <c r="J169" s="28">
        <f>IF(P163="","",P163)</f>
        <v>18</v>
      </c>
      <c r="K169" s="331">
        <f>IF(M166="","",M166)</f>
      </c>
      <c r="L169" s="28">
        <f>IF(R166="","",R166)</f>
        <v>20</v>
      </c>
      <c r="M169" s="24" t="str">
        <f t="shared" si="64"/>
        <v>-</v>
      </c>
      <c r="N169" s="28">
        <f>IF(P166="","",P166)</f>
        <v>22</v>
      </c>
      <c r="O169" s="331" t="str">
        <f>IF(Q166="","",Q166)</f>
        <v>-</v>
      </c>
      <c r="P169" s="367"/>
      <c r="Q169" s="368"/>
      <c r="R169" s="368"/>
      <c r="S169" s="369"/>
      <c r="T169" s="88">
        <v>23</v>
      </c>
      <c r="U169" s="24" t="str">
        <f t="shared" si="56"/>
        <v>-</v>
      </c>
      <c r="V169" s="85">
        <v>25</v>
      </c>
      <c r="W169" s="334"/>
      <c r="X169" s="355"/>
      <c r="Y169" s="356"/>
      <c r="Z169" s="356"/>
      <c r="AA169" s="357"/>
      <c r="AB169" s="39"/>
      <c r="AC169" s="45">
        <f>COUNTIF(D168:W170,"○")</f>
        <v>3</v>
      </c>
      <c r="AD169" s="46">
        <f>COUNTIF(D168:W170,"×")</f>
        <v>1</v>
      </c>
      <c r="AE169" s="67">
        <f>(IF((D168&gt;F168),1,0))+(IF((D169&gt;F169),1,0))+(IF((D170&gt;F170),1,0))+(IF((H168&gt;J168),1,0))+(IF((H169&gt;J169),1,0))+(IF((H170&gt;J170),1,0))+(IF((L168&gt;N168),1,0))+(IF((L169&gt;N169),1,0))+(IF((L170&gt;N170),1,0))+(IF((P168&gt;R168),1,0))+(IF((P169&gt;R169),1,0))+(IF((P170&gt;R170),1,0))+(IF((T168&gt;V168),1,0))+(IF((T169&gt;V169),1,0))+(IF((T170&gt;V170),1,0))</f>
        <v>6</v>
      </c>
      <c r="AF169" s="68">
        <f>(IF((D168&lt;F168),1,0))+(IF((D169&lt;F169),1,0))+(IF((D170&lt;F170),1,0))+(IF((H168&lt;J168),1,0))+(IF((H169&lt;J169),1,0))+(IF((H170&lt;J170),1,0))+(IF((L168&lt;N168),1,0))+(IF((L169&lt;N169),1,0))+(IF((L170&lt;N170),1,0))+(IF((P168&lt;R168),1,0))+(IF((P169&lt;R169),1,0))+(IF((P170&lt;R170),1,0))+(IF((T168&lt;V168),1,0))+(IF((T169&lt;V169),1,0))+(IF((T170&lt;V170),1,0))</f>
        <v>4</v>
      </c>
      <c r="AG169" s="69">
        <f>AE169-AF169</f>
        <v>2</v>
      </c>
      <c r="AH169" s="46">
        <f>SUM(D168:D170,H168:H170,L168:L170,P168:P170,T168:T170)</f>
        <v>200</v>
      </c>
      <c r="AI169" s="46">
        <f>SUM(F168:F170,J168:J170,N168:N170,R168:R170,V168:V170)</f>
        <v>180</v>
      </c>
      <c r="AJ169" s="48">
        <f>AH169-AI169</f>
        <v>20</v>
      </c>
      <c r="AL169" s="217"/>
      <c r="AN169" s="12" t="s">
        <v>140</v>
      </c>
      <c r="AO169" s="8" t="s">
        <v>108</v>
      </c>
      <c r="AP169" s="32">
        <f>IF(BD160="","",BD160)</f>
        <v>21</v>
      </c>
      <c r="AQ169" s="29" t="str">
        <f t="shared" si="61"/>
        <v>-</v>
      </c>
      <c r="AR169" s="33">
        <f>IF(BB160="","",BB160)</f>
        <v>14</v>
      </c>
      <c r="AS169" s="349" t="str">
        <f>IF(BE160="","",IF(BE160="○","×",IF(BE160="×","○")))</f>
        <v>○</v>
      </c>
      <c r="AT169" s="16">
        <f>IF(BD163="","",BD163)</f>
        <v>21</v>
      </c>
      <c r="AU169" s="29" t="str">
        <f t="shared" si="63"/>
        <v>-</v>
      </c>
      <c r="AV169" s="33">
        <f>IF(BB163="","",BB163)</f>
        <v>7</v>
      </c>
      <c r="AW169" s="330" t="str">
        <f>IF(BE163="","",IF(BE163="○","×",IF(BE163="×","○")))</f>
        <v>○</v>
      </c>
      <c r="AX169" s="33">
        <f>IF(BD166="","",BD166)</f>
        <v>21</v>
      </c>
      <c r="AY169" s="29" t="str">
        <f aca="true" t="shared" si="65" ref="AY169:AY174">IF(AX169="","","-")</f>
        <v>-</v>
      </c>
      <c r="AZ169" s="33">
        <f>IF(BB166="","",BB166)</f>
        <v>16</v>
      </c>
      <c r="BA169" s="330" t="str">
        <f>IF(BE166="","",IF(BE166="○","×",IF(BE166="×","○")))</f>
        <v>○</v>
      </c>
      <c r="BB169" s="364"/>
      <c r="BC169" s="365"/>
      <c r="BD169" s="365"/>
      <c r="BE169" s="366"/>
      <c r="BF169" s="92">
        <v>19</v>
      </c>
      <c r="BG169" s="29" t="str">
        <f t="shared" si="59"/>
        <v>-</v>
      </c>
      <c r="BH169" s="93">
        <v>21</v>
      </c>
      <c r="BI169" s="334" t="str">
        <f>IF(BF169&lt;&gt;"",IF(BF169&gt;BH169,IF(BF170&gt;BH170,"○",IF(BF171&gt;BH171,"○","×")),IF(BF170&gt;BH170,IF(BF171&gt;BH171,"○","×"),"×")),"")</f>
        <v>×</v>
      </c>
      <c r="BJ169" s="352" t="s">
        <v>7</v>
      </c>
      <c r="BK169" s="353"/>
      <c r="BL169" s="353"/>
      <c r="BM169" s="354"/>
      <c r="BN169" s="39"/>
      <c r="BO169" s="55"/>
      <c r="BP169" s="56"/>
      <c r="BQ169" s="70"/>
      <c r="BR169" s="71"/>
      <c r="BS169" s="57"/>
      <c r="BT169" s="56"/>
      <c r="BU169" s="56"/>
      <c r="BV169" s="57"/>
      <c r="BX169" s="98"/>
    </row>
    <row r="170" spans="1:76" ht="8.25" customHeight="1">
      <c r="A170" s="76"/>
      <c r="B170" s="10"/>
      <c r="C170" s="6"/>
      <c r="D170" s="27">
        <f>IF(R161="","",R161)</f>
        <v>21</v>
      </c>
      <c r="E170" s="24" t="str">
        <f t="shared" si="60"/>
        <v>-</v>
      </c>
      <c r="F170" s="28">
        <f>IF(P161="","",P161)</f>
        <v>17</v>
      </c>
      <c r="G170" s="350">
        <f>IF(I167="","",I167)</f>
      </c>
      <c r="H170" s="4">
        <f>IF(R164="","",R164)</f>
      </c>
      <c r="I170" s="24">
        <f t="shared" si="62"/>
      </c>
      <c r="J170" s="28">
        <f>IF(P164="","",P164)</f>
      </c>
      <c r="K170" s="331">
        <f>IF(M167="","",M167)</f>
      </c>
      <c r="L170" s="28">
        <f>IF(R167="","",R167)</f>
        <v>21</v>
      </c>
      <c r="M170" s="24" t="str">
        <f t="shared" si="64"/>
        <v>-</v>
      </c>
      <c r="N170" s="28">
        <f>IF(P167="","",P167)</f>
        <v>6</v>
      </c>
      <c r="O170" s="331" t="str">
        <f>IF(Q167="","",Q167)</f>
        <v>-</v>
      </c>
      <c r="P170" s="367"/>
      <c r="Q170" s="368"/>
      <c r="R170" s="368"/>
      <c r="S170" s="369"/>
      <c r="T170" s="88"/>
      <c r="U170" s="24">
        <f t="shared" si="56"/>
      </c>
      <c r="V170" s="85"/>
      <c r="W170" s="335"/>
      <c r="X170" s="18">
        <f>AC169</f>
        <v>3</v>
      </c>
      <c r="Y170" s="19" t="s">
        <v>25</v>
      </c>
      <c r="Z170" s="19">
        <f>AD169</f>
        <v>1</v>
      </c>
      <c r="AA170" s="20" t="s">
        <v>20</v>
      </c>
      <c r="AB170" s="39"/>
      <c r="AC170" s="58"/>
      <c r="AD170" s="59"/>
      <c r="AE170" s="72"/>
      <c r="AF170" s="73"/>
      <c r="AG170" s="63"/>
      <c r="AH170" s="59"/>
      <c r="AI170" s="59"/>
      <c r="AJ170" s="63"/>
      <c r="AL170" s="218"/>
      <c r="AN170" s="10" t="s">
        <v>141</v>
      </c>
      <c r="AO170" s="3" t="s">
        <v>108</v>
      </c>
      <c r="AP170" s="27">
        <f>IF(BD161="","",BD161)</f>
        <v>21</v>
      </c>
      <c r="AQ170" s="24" t="str">
        <f t="shared" si="61"/>
        <v>-</v>
      </c>
      <c r="AR170" s="28">
        <f>IF(BB161="","",BB161)</f>
        <v>13</v>
      </c>
      <c r="AS170" s="350" t="str">
        <f>IF(AU167="","",AU167)</f>
        <v>-</v>
      </c>
      <c r="AT170" s="4">
        <f>IF(BD164="","",BD164)</f>
        <v>21</v>
      </c>
      <c r="AU170" s="24" t="str">
        <f t="shared" si="63"/>
        <v>-</v>
      </c>
      <c r="AV170" s="28">
        <f>IF(BB164="","",BB164)</f>
        <v>3</v>
      </c>
      <c r="AW170" s="331">
        <f>IF(AY167="","",AY167)</f>
      </c>
      <c r="AX170" s="28">
        <f>IF(BD167="","",BD167)</f>
        <v>22</v>
      </c>
      <c r="AY170" s="24" t="str">
        <f t="shared" si="65"/>
        <v>-</v>
      </c>
      <c r="AZ170" s="28">
        <f>IF(BB167="","",BB167)</f>
        <v>24</v>
      </c>
      <c r="BA170" s="331" t="str">
        <f>IF(BC167="","",BC167)</f>
        <v>-</v>
      </c>
      <c r="BB170" s="367"/>
      <c r="BC170" s="368"/>
      <c r="BD170" s="368"/>
      <c r="BE170" s="369"/>
      <c r="BF170" s="88">
        <v>18</v>
      </c>
      <c r="BG170" s="24" t="str">
        <f t="shared" si="59"/>
        <v>-</v>
      </c>
      <c r="BH170" s="85">
        <v>21</v>
      </c>
      <c r="BI170" s="334"/>
      <c r="BJ170" s="355"/>
      <c r="BK170" s="356"/>
      <c r="BL170" s="356"/>
      <c r="BM170" s="357"/>
      <c r="BN170" s="39"/>
      <c r="BO170" s="45">
        <f>COUNTIF(AP169:BI171,"○")</f>
        <v>3</v>
      </c>
      <c r="BP170" s="46">
        <f>COUNTIF(AP169:BI171,"×")</f>
        <v>1</v>
      </c>
      <c r="BQ170" s="67">
        <f>(IF((AP169&gt;AR169),1,0))+(IF((AP170&gt;AR170),1,0))+(IF((AP171&gt;AR171),1,0))+(IF((AT169&gt;AV169),1,0))+(IF((AT170&gt;AV170),1,0))+(IF((AT171&gt;AV171),1,0))+(IF((AX169&gt;AZ169),1,0))+(IF((AX170&gt;AZ170),1,0))+(IF((AX171&gt;AZ171),1,0))+(IF((BB169&gt;BD169),1,0))+(IF((BB170&gt;BD170),1,0))+(IF((BB171&gt;BD171),1,0))+(IF((BF169&gt;BH169),1,0))+(IF((BF170&gt;BH170),1,0))+(IF((BF171&gt;BH171),1,0))</f>
        <v>6</v>
      </c>
      <c r="BR170" s="68">
        <f>(IF((AP169&lt;AR169),1,0))+(IF((AP170&lt;AR170),1,0))+(IF((AP171&lt;AR171),1,0))+(IF((AT169&lt;AV169),1,0))+(IF((AT170&lt;AV170),1,0))+(IF((AT171&lt;AV171),1,0))+(IF((AX169&lt;AZ169),1,0))+(IF((AX170&lt;AZ170),1,0))+(IF((AX171&lt;AZ171),1,0))+(IF((BB169&lt;BD169),1,0))+(IF((BB170&lt;BD170),1,0))+(IF((BB171&lt;BD171),1,0))+(IF((BF169&lt;BH169),1,0))+(IF((BF170&lt;BH170),1,0))+(IF((BF171&lt;BH171),1,0))</f>
        <v>3</v>
      </c>
      <c r="BS170" s="69">
        <f>BQ170-BR170</f>
        <v>3</v>
      </c>
      <c r="BT170" s="46">
        <f>SUM(AP169:AP171,AT169:AT171,AX169:AX171,BB169:BB171,BF169:BF171)</f>
        <v>185</v>
      </c>
      <c r="BU170" s="46">
        <f>SUM(AR169:AR171,AV169:AV171,AZ169:AZ171,BD169:BD171,BH169:BH171)</f>
        <v>137</v>
      </c>
      <c r="BV170" s="48">
        <f>BT170-BU170</f>
        <v>48</v>
      </c>
      <c r="BX170" s="98"/>
    </row>
    <row r="171" spans="2:76" ht="8.25" customHeight="1">
      <c r="B171" s="12" t="s">
        <v>100</v>
      </c>
      <c r="C171" s="15" t="s">
        <v>101</v>
      </c>
      <c r="D171" s="32">
        <f>IF(V159="","",V159)</f>
        <v>21</v>
      </c>
      <c r="E171" s="29" t="str">
        <f t="shared" si="60"/>
        <v>-</v>
      </c>
      <c r="F171" s="33">
        <f>IF(T159="","",T159)</f>
        <v>19</v>
      </c>
      <c r="G171" s="349" t="str">
        <f>IF(W159="","",IF(W159="○","×",IF(W159="×","○")))</f>
        <v>○</v>
      </c>
      <c r="H171" s="16">
        <f>IF(V162="","",V162)</f>
        <v>21</v>
      </c>
      <c r="I171" s="29" t="str">
        <f t="shared" si="62"/>
        <v>-</v>
      </c>
      <c r="J171" s="33">
        <f>IF(T162="","",T162)</f>
        <v>12</v>
      </c>
      <c r="K171" s="330" t="str">
        <f>IF(W162="","",IF(W162="○","×",IF(W162="×","○")))</f>
        <v>○</v>
      </c>
      <c r="L171" s="33">
        <f>IF(V165="","",V165)</f>
        <v>21</v>
      </c>
      <c r="M171" s="29" t="str">
        <f t="shared" si="64"/>
        <v>-</v>
      </c>
      <c r="N171" s="33">
        <f>IF(T165="","",T165)</f>
        <v>23</v>
      </c>
      <c r="O171" s="330" t="str">
        <f>IF(W165="","",IF(W165="○","×",IF(W165="×","○")))</f>
        <v>○</v>
      </c>
      <c r="P171" s="16">
        <f>IF(V168="","",V168)</f>
        <v>21</v>
      </c>
      <c r="Q171" s="29" t="str">
        <f>IF(P171="","","-")</f>
        <v>-</v>
      </c>
      <c r="R171" s="33">
        <f>IF(T168="","",T168)</f>
        <v>8</v>
      </c>
      <c r="S171" s="330" t="str">
        <f>IF(W168="","",IF(W168="○","×",IF(W168="×","○")))</f>
        <v>○</v>
      </c>
      <c r="T171" s="364"/>
      <c r="U171" s="365"/>
      <c r="V171" s="365"/>
      <c r="W171" s="366"/>
      <c r="X171" s="352" t="s">
        <v>179</v>
      </c>
      <c r="Y171" s="353"/>
      <c r="Z171" s="353"/>
      <c r="AA171" s="354"/>
      <c r="AB171" s="39"/>
      <c r="AC171" s="45"/>
      <c r="AD171" s="46"/>
      <c r="AE171" s="67"/>
      <c r="AF171" s="68"/>
      <c r="AG171" s="48"/>
      <c r="AH171" s="46"/>
      <c r="AI171" s="46"/>
      <c r="AJ171" s="48"/>
      <c r="AL171" s="218"/>
      <c r="AN171" s="10"/>
      <c r="AO171" s="6"/>
      <c r="AP171" s="27">
        <f>IF(BD162="","",BD162)</f>
      </c>
      <c r="AQ171" s="24">
        <f t="shared" si="61"/>
      </c>
      <c r="AR171" s="28">
        <f>IF(BB162="","",BB162)</f>
      </c>
      <c r="AS171" s="350">
        <f>IF(AU168="","",AU168)</f>
      </c>
      <c r="AT171" s="4">
        <f>IF(BD165="","",BD165)</f>
      </c>
      <c r="AU171" s="24">
        <f t="shared" si="63"/>
      </c>
      <c r="AV171" s="28">
        <f>IF(BB165="","",BB165)</f>
      </c>
      <c r="AW171" s="331">
        <f>IF(AY168="","",AY168)</f>
      </c>
      <c r="AX171" s="28">
        <f>IF(BD168="","",BD168)</f>
        <v>21</v>
      </c>
      <c r="AY171" s="24" t="str">
        <f t="shared" si="65"/>
        <v>-</v>
      </c>
      <c r="AZ171" s="28">
        <f>IF(BB168="","",BB168)</f>
        <v>18</v>
      </c>
      <c r="BA171" s="331" t="str">
        <f>IF(BC168="","",BC168)</f>
        <v>-</v>
      </c>
      <c r="BB171" s="367"/>
      <c r="BC171" s="368"/>
      <c r="BD171" s="368"/>
      <c r="BE171" s="369"/>
      <c r="BF171" s="88"/>
      <c r="BG171" s="24">
        <f t="shared" si="59"/>
      </c>
      <c r="BH171" s="85"/>
      <c r="BI171" s="335"/>
      <c r="BJ171" s="18">
        <f>BO170</f>
        <v>3</v>
      </c>
      <c r="BK171" s="19" t="s">
        <v>25</v>
      </c>
      <c r="BL171" s="19">
        <f>BP170</f>
        <v>1</v>
      </c>
      <c r="BM171" s="20" t="s">
        <v>20</v>
      </c>
      <c r="BN171" s="39"/>
      <c r="BO171" s="58"/>
      <c r="BP171" s="59"/>
      <c r="BQ171" s="72"/>
      <c r="BR171" s="73"/>
      <c r="BS171" s="63"/>
      <c r="BT171" s="59"/>
      <c r="BU171" s="59"/>
      <c r="BV171" s="63"/>
      <c r="BX171" s="98"/>
    </row>
    <row r="172" spans="1:76" ht="8.25" customHeight="1">
      <c r="A172" s="76"/>
      <c r="B172" s="10" t="s">
        <v>102</v>
      </c>
      <c r="C172" s="3" t="s">
        <v>101</v>
      </c>
      <c r="D172" s="27">
        <f>IF(V160="","",V160)</f>
        <v>22</v>
      </c>
      <c r="E172" s="24" t="str">
        <f t="shared" si="60"/>
        <v>-</v>
      </c>
      <c r="F172" s="28">
        <f>IF(T160="","",T160)</f>
        <v>24</v>
      </c>
      <c r="G172" s="350">
        <f>IF(I163="","",I163)</f>
      </c>
      <c r="H172" s="4">
        <f>IF(V163="","",V163)</f>
        <v>21</v>
      </c>
      <c r="I172" s="24" t="str">
        <f t="shared" si="62"/>
        <v>-</v>
      </c>
      <c r="J172" s="28">
        <f>IF(T163="","",T163)</f>
        <v>13</v>
      </c>
      <c r="K172" s="331" t="str">
        <f>IF(M169="","",M169)</f>
        <v>-</v>
      </c>
      <c r="L172" s="28">
        <f>IF(V166="","",V166)</f>
        <v>21</v>
      </c>
      <c r="M172" s="24" t="str">
        <f t="shared" si="64"/>
        <v>-</v>
      </c>
      <c r="N172" s="28">
        <f>IF(T166="","",T166)</f>
        <v>18</v>
      </c>
      <c r="O172" s="331">
        <f>IF(Q169="","",Q169)</f>
      </c>
      <c r="P172" s="4">
        <f>IF(V169="","",V169)</f>
        <v>25</v>
      </c>
      <c r="Q172" s="24" t="str">
        <f>IF(P172="","","-")</f>
        <v>-</v>
      </c>
      <c r="R172" s="28">
        <f>IF(T169="","",T169)</f>
        <v>23</v>
      </c>
      <c r="S172" s="331" t="str">
        <f>IF(U169="","",U169)</f>
        <v>-</v>
      </c>
      <c r="T172" s="367"/>
      <c r="U172" s="368"/>
      <c r="V172" s="368"/>
      <c r="W172" s="369"/>
      <c r="X172" s="355"/>
      <c r="Y172" s="356"/>
      <c r="Z172" s="356"/>
      <c r="AA172" s="357"/>
      <c r="AB172" s="39"/>
      <c r="AC172" s="45">
        <f>COUNTIF(D171:W173,"○")</f>
        <v>4</v>
      </c>
      <c r="AD172" s="46">
        <f>COUNTIF(D171:W173,"×")</f>
        <v>0</v>
      </c>
      <c r="AE172" s="67">
        <f>(IF((D171&gt;F171),1,0))+(IF((D172&gt;F172),1,0))+(IF((D173&gt;F173),1,0))+(IF((H171&gt;J171),1,0))+(IF((H172&gt;J172),1,0))+(IF((H173&gt;J173),1,0))+(IF((L171&gt;N171),1,0))+(IF((L172&gt;N172),1,0))+(IF((L173&gt;N173),1,0))+(IF((P171&gt;R171),1,0))+(IF((P172&gt;R172),1,0))+(IF((P173&gt;R173),1,0))+(IF((T171&gt;V171),1,0))+(IF((T172&gt;V172),1,0))+(IF((T173&gt;V173),1,0))</f>
        <v>8</v>
      </c>
      <c r="AF172" s="68">
        <f>(IF((D171&lt;F171),1,0))+(IF((D172&lt;F172),1,0))+(IF((D173&lt;F173),1,0))+(IF((H171&lt;J171),1,0))+(IF((H172&lt;J172),1,0))+(IF((H173&lt;J173),1,0))+(IF((L171&lt;N171),1,0))+(IF((L172&lt;N172),1,0))+(IF((L173&lt;N173),1,0))+(IF((P171&lt;R171),1,0))+(IF((P172&lt;R172),1,0))+(IF((P173&lt;R173),1,0))+(IF((T171&lt;V171),1,0))+(IF((T172&lt;V172),1,0))+(IF((T173&lt;V173),1,0))</f>
        <v>2</v>
      </c>
      <c r="AG172" s="69">
        <f>AE172-AF172</f>
        <v>6</v>
      </c>
      <c r="AH172" s="46">
        <f>SUM(D171:D173,H171:H173,L171:L173,P171:P173,T171:T173)</f>
        <v>215</v>
      </c>
      <c r="AI172" s="46">
        <f>SUM(F171:F173,J171:J173,N171:N173,R171:R173,V171:V173)</f>
        <v>167</v>
      </c>
      <c r="AJ172" s="48">
        <f>AH172-AI172</f>
        <v>48</v>
      </c>
      <c r="AL172" s="218"/>
      <c r="AN172" s="12" t="s">
        <v>142</v>
      </c>
      <c r="AO172" s="15" t="s">
        <v>101</v>
      </c>
      <c r="AP172" s="32">
        <f>IF(BH160="","",BH160)</f>
        <v>21</v>
      </c>
      <c r="AQ172" s="29" t="str">
        <f t="shared" si="61"/>
        <v>-</v>
      </c>
      <c r="AR172" s="33">
        <f>IF(BF160="","",BF160)</f>
        <v>6</v>
      </c>
      <c r="AS172" s="349" t="str">
        <f>IF(BI160="","",IF(BI160="○","×",IF(BI160="×","○")))</f>
        <v>○</v>
      </c>
      <c r="AT172" s="16">
        <f>IF(BH163="","",BH163)</f>
        <v>21</v>
      </c>
      <c r="AU172" s="29" t="str">
        <f t="shared" si="63"/>
        <v>-</v>
      </c>
      <c r="AV172" s="33">
        <f>IF(BF163="","",BF163)</f>
        <v>5</v>
      </c>
      <c r="AW172" s="330" t="str">
        <f>IF(BI163="","",IF(BI163="○","×",IF(BI163="×","○")))</f>
        <v>○</v>
      </c>
      <c r="AX172" s="33">
        <f>IF(BH166="","",BH166)</f>
        <v>17</v>
      </c>
      <c r="AY172" s="29" t="str">
        <f t="shared" si="65"/>
        <v>-</v>
      </c>
      <c r="AZ172" s="33">
        <f>IF(BF166="","",BF166)</f>
        <v>21</v>
      </c>
      <c r="BA172" s="330" t="str">
        <f>IF(BI166="","",IF(BI166="○","×",IF(BI166="×","○")))</f>
        <v>×</v>
      </c>
      <c r="BB172" s="16">
        <f>IF(BH169="","",BH169)</f>
        <v>21</v>
      </c>
      <c r="BC172" s="29" t="str">
        <f>IF(BB172="","","-")</f>
        <v>-</v>
      </c>
      <c r="BD172" s="33">
        <f>IF(BF169="","",BF169)</f>
        <v>19</v>
      </c>
      <c r="BE172" s="330" t="str">
        <f>IF(BI169="","",IF(BI169="○","×",IF(BI169="×","○")))</f>
        <v>○</v>
      </c>
      <c r="BF172" s="364"/>
      <c r="BG172" s="365"/>
      <c r="BH172" s="365"/>
      <c r="BI172" s="366"/>
      <c r="BJ172" s="352" t="s">
        <v>178</v>
      </c>
      <c r="BK172" s="353"/>
      <c r="BL172" s="353"/>
      <c r="BM172" s="354"/>
      <c r="BN172" s="39"/>
      <c r="BO172" s="45"/>
      <c r="BP172" s="46"/>
      <c r="BQ172" s="67"/>
      <c r="BR172" s="68"/>
      <c r="BS172" s="48"/>
      <c r="BT172" s="46"/>
      <c r="BU172" s="46"/>
      <c r="BV172" s="48"/>
      <c r="BX172" s="98"/>
    </row>
    <row r="173" spans="1:76" ht="8.25" customHeight="1" thickBot="1">
      <c r="A173" s="76"/>
      <c r="B173" s="13"/>
      <c r="C173" s="14"/>
      <c r="D173" s="34">
        <f>IF(V161="","",V161)</f>
        <v>21</v>
      </c>
      <c r="E173" s="35" t="str">
        <f t="shared" si="60"/>
        <v>-</v>
      </c>
      <c r="F173" s="36">
        <f>IF(T161="","",T161)</f>
        <v>14</v>
      </c>
      <c r="G173" s="385">
        <f>IF(I164="","",I164)</f>
      </c>
      <c r="H173" s="37">
        <f>IF(V164="","",V164)</f>
      </c>
      <c r="I173" s="35">
        <f t="shared" si="62"/>
      </c>
      <c r="J173" s="36">
        <f>IF(T164="","",T164)</f>
      </c>
      <c r="K173" s="386" t="str">
        <f>IF(M170="","",M170)</f>
        <v>-</v>
      </c>
      <c r="L173" s="36">
        <f>IF(V167="","",V167)</f>
        <v>21</v>
      </c>
      <c r="M173" s="35" t="str">
        <f t="shared" si="64"/>
        <v>-</v>
      </c>
      <c r="N173" s="36">
        <f>IF(T167="","",T167)</f>
        <v>13</v>
      </c>
      <c r="O173" s="386">
        <f>IF(Q170="","",Q170)</f>
      </c>
      <c r="P173" s="37">
        <f>IF(V170="","",V170)</f>
      </c>
      <c r="Q173" s="35">
        <f>IF(P173="","","-")</f>
      </c>
      <c r="R173" s="36">
        <f>IF(T170="","",T170)</f>
      </c>
      <c r="S173" s="386">
        <f>IF(U170="","",U170)</f>
      </c>
      <c r="T173" s="387"/>
      <c r="U173" s="388"/>
      <c r="V173" s="388"/>
      <c r="W173" s="389"/>
      <c r="X173" s="21">
        <f>AC172</f>
        <v>4</v>
      </c>
      <c r="Y173" s="22" t="s">
        <v>25</v>
      </c>
      <c r="Z173" s="22">
        <f>AD172</f>
        <v>0</v>
      </c>
      <c r="AA173" s="23" t="s">
        <v>20</v>
      </c>
      <c r="AB173" s="39"/>
      <c r="AC173" s="58"/>
      <c r="AD173" s="59"/>
      <c r="AE173" s="72"/>
      <c r="AF173" s="73"/>
      <c r="AG173" s="63"/>
      <c r="AH173" s="59"/>
      <c r="AI173" s="59"/>
      <c r="AJ173" s="63"/>
      <c r="AL173" s="218"/>
      <c r="AN173" s="10" t="s">
        <v>143</v>
      </c>
      <c r="AO173" s="3" t="s">
        <v>101</v>
      </c>
      <c r="AP173" s="27">
        <f>IF(BH161="","",BH161)</f>
        <v>21</v>
      </c>
      <c r="AQ173" s="24" t="str">
        <f t="shared" si="61"/>
        <v>-</v>
      </c>
      <c r="AR173" s="28">
        <f>IF(BF161="","",BF161)</f>
        <v>10</v>
      </c>
      <c r="AS173" s="350">
        <f>IF(AU164="","",AU164)</f>
      </c>
      <c r="AT173" s="4">
        <f>IF(BH164="","",BH164)</f>
        <v>21</v>
      </c>
      <c r="AU173" s="24" t="str">
        <f t="shared" si="63"/>
        <v>-</v>
      </c>
      <c r="AV173" s="28">
        <f>IF(BF164="","",BF164)</f>
        <v>4</v>
      </c>
      <c r="AW173" s="331" t="str">
        <f>IF(AY170="","",AY170)</f>
        <v>-</v>
      </c>
      <c r="AX173" s="28">
        <f>IF(BH167="","",BH167)</f>
        <v>16</v>
      </c>
      <c r="AY173" s="24" t="str">
        <f t="shared" si="65"/>
        <v>-</v>
      </c>
      <c r="AZ173" s="28">
        <f>IF(BF167="","",BF167)</f>
        <v>21</v>
      </c>
      <c r="BA173" s="331">
        <f>IF(BC170="","",BC170)</f>
      </c>
      <c r="BB173" s="4">
        <f>IF(BH170="","",BH170)</f>
        <v>21</v>
      </c>
      <c r="BC173" s="24" t="str">
        <f>IF(BB173="","","-")</f>
        <v>-</v>
      </c>
      <c r="BD173" s="28">
        <f>IF(BF170="","",BF170)</f>
        <v>18</v>
      </c>
      <c r="BE173" s="331" t="str">
        <f>IF(BG170="","",BG170)</f>
        <v>-</v>
      </c>
      <c r="BF173" s="367"/>
      <c r="BG173" s="368"/>
      <c r="BH173" s="368"/>
      <c r="BI173" s="369"/>
      <c r="BJ173" s="355"/>
      <c r="BK173" s="356"/>
      <c r="BL173" s="356"/>
      <c r="BM173" s="357"/>
      <c r="BN173" s="39"/>
      <c r="BO173" s="45">
        <f>COUNTIF(AP172:BI174,"○")</f>
        <v>3</v>
      </c>
      <c r="BP173" s="46">
        <f>COUNTIF(AP172:BI174,"×")</f>
        <v>1</v>
      </c>
      <c r="BQ173" s="67">
        <f>(IF((AP172&gt;AR172),1,0))+(IF((AP173&gt;AR173),1,0))+(IF((AP174&gt;AR174),1,0))+(IF((AT172&gt;AV172),1,0))+(IF((AT173&gt;AV173),1,0))+(IF((AT174&gt;AV174),1,0))+(IF((AX172&gt;AZ172),1,0))+(IF((AX173&gt;AZ173),1,0))+(IF((AX174&gt;AZ174),1,0))+(IF((BB172&gt;BD172),1,0))+(IF((BB173&gt;BD173),1,0))+(IF((BB174&gt;BD174),1,0))+(IF((BF172&gt;BH172),1,0))+(IF((BF173&gt;BH173),1,0))+(IF((BF174&gt;BH174),1,0))</f>
        <v>6</v>
      </c>
      <c r="BR173" s="68">
        <f>(IF((AP172&lt;AR172),1,0))+(IF((AP173&lt;AR173),1,0))+(IF((AP174&lt;AR174),1,0))+(IF((AT172&lt;AV172),1,0))+(IF((AT173&lt;AV173),1,0))+(IF((AT174&lt;AV174),1,0))+(IF((AX172&lt;AZ172),1,0))+(IF((AX173&lt;AZ173),1,0))+(IF((AX174&lt;AZ174),1,0))+(IF((BB172&lt;BD172),1,0))+(IF((BB173&lt;BD173),1,0))+(IF((BB174&lt;BD174),1,0))+(IF((BF172&lt;BH172),1,0))+(IF((BF173&lt;BH173),1,0))+(IF((BF174&lt;BH174),1,0))</f>
        <v>2</v>
      </c>
      <c r="BS173" s="69">
        <f>BQ173-BR173</f>
        <v>4</v>
      </c>
      <c r="BT173" s="46">
        <f>SUM(AP172:AP174,AT172:AT174,AX172:AX174,BB172:BB174,BF172:BF174)</f>
        <v>159</v>
      </c>
      <c r="BU173" s="46">
        <f>SUM(AR172:AR174,AV172:AV174,AZ172:AZ174,BD172:BD174,BH172:BH174)</f>
        <v>104</v>
      </c>
      <c r="BV173" s="48">
        <f>BT173-BU173</f>
        <v>55</v>
      </c>
      <c r="BX173" s="98"/>
    </row>
    <row r="174" spans="1:76" ht="8.25" customHeight="1" thickBot="1">
      <c r="A174" s="76"/>
      <c r="AL174" s="218"/>
      <c r="AN174" s="13"/>
      <c r="AO174" s="14"/>
      <c r="AP174" s="34">
        <f>IF(BH162="","",BH162)</f>
      </c>
      <c r="AQ174" s="35">
        <f t="shared" si="61"/>
      </c>
      <c r="AR174" s="36">
        <f>IF(BF162="","",BF162)</f>
      </c>
      <c r="AS174" s="385">
        <f>IF(AU165="","",AU165)</f>
      </c>
      <c r="AT174" s="37">
        <f>IF(BH165="","",BH165)</f>
      </c>
      <c r="AU174" s="35">
        <f t="shared" si="63"/>
      </c>
      <c r="AV174" s="36">
        <f>IF(BF165="","",BF165)</f>
      </c>
      <c r="AW174" s="386" t="str">
        <f>IF(AY171="","",AY171)</f>
        <v>-</v>
      </c>
      <c r="AX174" s="36">
        <f>IF(BH168="","",BH168)</f>
      </c>
      <c r="AY174" s="35">
        <f t="shared" si="65"/>
      </c>
      <c r="AZ174" s="36">
        <f>IF(BF168="","",BF168)</f>
      </c>
      <c r="BA174" s="386">
        <f>IF(BC171="","",BC171)</f>
      </c>
      <c r="BB174" s="37">
        <f>IF(BH171="","",BH171)</f>
      </c>
      <c r="BC174" s="35">
        <f>IF(BB174="","","-")</f>
      </c>
      <c r="BD174" s="36">
        <f>IF(BF171="","",BF171)</f>
      </c>
      <c r="BE174" s="386">
        <f>IF(BG171="","",BG171)</f>
      </c>
      <c r="BF174" s="387"/>
      <c r="BG174" s="388"/>
      <c r="BH174" s="388"/>
      <c r="BI174" s="389"/>
      <c r="BJ174" s="21">
        <f>BO173</f>
        <v>3</v>
      </c>
      <c r="BK174" s="22" t="s">
        <v>25</v>
      </c>
      <c r="BL174" s="22">
        <f>BP173</f>
        <v>1</v>
      </c>
      <c r="BM174" s="23" t="s">
        <v>20</v>
      </c>
      <c r="BN174" s="39"/>
      <c r="BO174" s="58"/>
      <c r="BP174" s="59"/>
      <c r="BQ174" s="72"/>
      <c r="BR174" s="73"/>
      <c r="BS174" s="63"/>
      <c r="BT174" s="59"/>
      <c r="BU174" s="59"/>
      <c r="BV174" s="63"/>
      <c r="BX174" s="98"/>
    </row>
    <row r="175" ht="8.25" customHeight="1">
      <c r="A175" s="76"/>
    </row>
    <row r="176" ht="8.25" customHeight="1">
      <c r="A176" s="76"/>
    </row>
    <row r="177" ht="8.25" customHeight="1">
      <c r="A177" s="76"/>
    </row>
    <row r="178" spans="1:37" ht="8.25" customHeight="1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</row>
    <row r="179" spans="1:37" ht="8.25" customHeight="1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</row>
    <row r="180" spans="2:37" ht="8.25" customHeight="1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</row>
    <row r="181" spans="2:37" ht="8.25" customHeight="1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</row>
    <row r="182" spans="2:37" ht="8.25" customHeight="1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</row>
  </sheetData>
  <mergeCells count="641">
    <mergeCell ref="B136:W138"/>
    <mergeCell ref="AN29:BI31"/>
    <mergeCell ref="AN53:BI55"/>
    <mergeCell ref="AN101:BI103"/>
    <mergeCell ref="B73:W75"/>
    <mergeCell ref="B99:W101"/>
    <mergeCell ref="B122:W124"/>
    <mergeCell ref="BI127:BI129"/>
    <mergeCell ref="BF118:BI120"/>
    <mergeCell ref="BI109:BI111"/>
    <mergeCell ref="BI163:BI165"/>
    <mergeCell ref="BJ163:BM164"/>
    <mergeCell ref="AS166:AS168"/>
    <mergeCell ref="AW166:AW168"/>
    <mergeCell ref="AX166:BA168"/>
    <mergeCell ref="BE166:BE168"/>
    <mergeCell ref="BI166:BI168"/>
    <mergeCell ref="BJ166:BM167"/>
    <mergeCell ref="AT163:AW165"/>
    <mergeCell ref="BA163:BA165"/>
    <mergeCell ref="BJ159:BM159"/>
    <mergeCell ref="AP160:AS162"/>
    <mergeCell ref="AW160:AW162"/>
    <mergeCell ref="BA160:BA162"/>
    <mergeCell ref="BE160:BE162"/>
    <mergeCell ref="BI160:BI162"/>
    <mergeCell ref="BJ160:BM161"/>
    <mergeCell ref="BJ158:BM158"/>
    <mergeCell ref="BO158:BP158"/>
    <mergeCell ref="BQ158:BS158"/>
    <mergeCell ref="BT158:BV158"/>
    <mergeCell ref="AN158:AO159"/>
    <mergeCell ref="AP158:AS158"/>
    <mergeCell ref="AT158:AW158"/>
    <mergeCell ref="AX158:BA158"/>
    <mergeCell ref="AP159:AS159"/>
    <mergeCell ref="AT159:AW159"/>
    <mergeCell ref="AX159:BA159"/>
    <mergeCell ref="AP142:AS144"/>
    <mergeCell ref="AW142:AW144"/>
    <mergeCell ref="BA142:BA144"/>
    <mergeCell ref="BE142:BE144"/>
    <mergeCell ref="BO140:BP140"/>
    <mergeCell ref="BQ140:BS140"/>
    <mergeCell ref="BT140:BV140"/>
    <mergeCell ref="AP141:AS141"/>
    <mergeCell ref="AT141:AW141"/>
    <mergeCell ref="AX141:BA141"/>
    <mergeCell ref="BB141:BE141"/>
    <mergeCell ref="BF141:BI141"/>
    <mergeCell ref="BJ141:BM141"/>
    <mergeCell ref="BJ136:BM137"/>
    <mergeCell ref="AN140:AO141"/>
    <mergeCell ref="AP140:AS140"/>
    <mergeCell ref="AT140:AW140"/>
    <mergeCell ref="AX140:BA140"/>
    <mergeCell ref="BB140:BE140"/>
    <mergeCell ref="BF140:BI140"/>
    <mergeCell ref="BJ140:BM140"/>
    <mergeCell ref="AS136:AS138"/>
    <mergeCell ref="AW136:AW138"/>
    <mergeCell ref="BA136:BA138"/>
    <mergeCell ref="BE136:BE138"/>
    <mergeCell ref="BI130:BI132"/>
    <mergeCell ref="BE130:BE132"/>
    <mergeCell ref="BF136:BI138"/>
    <mergeCell ref="BJ130:BM131"/>
    <mergeCell ref="AS133:AS135"/>
    <mergeCell ref="AW133:AW135"/>
    <mergeCell ref="BA133:BA135"/>
    <mergeCell ref="BB133:BE135"/>
    <mergeCell ref="BI133:BI135"/>
    <mergeCell ref="BJ133:BM134"/>
    <mergeCell ref="AS130:AS132"/>
    <mergeCell ref="AW130:AW132"/>
    <mergeCell ref="AX130:BA132"/>
    <mergeCell ref="BJ127:BM128"/>
    <mergeCell ref="AP124:AS126"/>
    <mergeCell ref="AW124:AW126"/>
    <mergeCell ref="AS127:AS129"/>
    <mergeCell ref="AT127:AW129"/>
    <mergeCell ref="BA127:BA129"/>
    <mergeCell ref="BE127:BE129"/>
    <mergeCell ref="BA124:BA126"/>
    <mergeCell ref="BE124:BE126"/>
    <mergeCell ref="BI124:BI126"/>
    <mergeCell ref="BT122:BV122"/>
    <mergeCell ref="BF123:BI123"/>
    <mergeCell ref="BJ123:BM123"/>
    <mergeCell ref="BB122:BE122"/>
    <mergeCell ref="BF122:BI122"/>
    <mergeCell ref="BJ122:BM122"/>
    <mergeCell ref="BO122:BP122"/>
    <mergeCell ref="BB123:BE123"/>
    <mergeCell ref="BQ122:BS122"/>
    <mergeCell ref="BJ124:BM125"/>
    <mergeCell ref="AN122:AO123"/>
    <mergeCell ref="AP122:AS122"/>
    <mergeCell ref="AT122:AW122"/>
    <mergeCell ref="AX122:BA122"/>
    <mergeCell ref="AP123:AS123"/>
    <mergeCell ref="AT123:AW123"/>
    <mergeCell ref="AX123:BA123"/>
    <mergeCell ref="BJ118:BM119"/>
    <mergeCell ref="AS115:AS117"/>
    <mergeCell ref="AW115:AW117"/>
    <mergeCell ref="AS118:AS120"/>
    <mergeCell ref="AW118:AW120"/>
    <mergeCell ref="BA118:BA120"/>
    <mergeCell ref="BE118:BE120"/>
    <mergeCell ref="BA115:BA117"/>
    <mergeCell ref="BB115:BE117"/>
    <mergeCell ref="BJ109:BM110"/>
    <mergeCell ref="BI112:BI114"/>
    <mergeCell ref="BJ112:BM113"/>
    <mergeCell ref="BI115:BI117"/>
    <mergeCell ref="BJ115:BM116"/>
    <mergeCell ref="AS112:AS114"/>
    <mergeCell ref="AW112:AW114"/>
    <mergeCell ref="AX112:BA114"/>
    <mergeCell ref="BE112:BE114"/>
    <mergeCell ref="AX105:BA105"/>
    <mergeCell ref="BB105:BE105"/>
    <mergeCell ref="BF105:BI105"/>
    <mergeCell ref="AS109:AS111"/>
    <mergeCell ref="AT109:AW111"/>
    <mergeCell ref="BA109:BA111"/>
    <mergeCell ref="BE109:BE111"/>
    <mergeCell ref="BO104:BP104"/>
    <mergeCell ref="BQ104:BS104"/>
    <mergeCell ref="BJ105:BM105"/>
    <mergeCell ref="AP106:AS108"/>
    <mergeCell ref="AW106:AW108"/>
    <mergeCell ref="BA106:BA108"/>
    <mergeCell ref="BE106:BE108"/>
    <mergeCell ref="BI106:BI108"/>
    <mergeCell ref="BJ106:BM107"/>
    <mergeCell ref="AT105:AW105"/>
    <mergeCell ref="BT104:BV104"/>
    <mergeCell ref="AP96:AS97"/>
    <mergeCell ref="AP99:AS100"/>
    <mergeCell ref="AN104:AO105"/>
    <mergeCell ref="AP104:AS104"/>
    <mergeCell ref="AT104:AW104"/>
    <mergeCell ref="AX104:BA104"/>
    <mergeCell ref="BB104:BE104"/>
    <mergeCell ref="BF104:BI104"/>
    <mergeCell ref="BJ104:BM104"/>
    <mergeCell ref="BJ92:BN92"/>
    <mergeCell ref="AP93:AS94"/>
    <mergeCell ref="BE93:BI93"/>
    <mergeCell ref="BJ93:BN93"/>
    <mergeCell ref="BJ88:BN88"/>
    <mergeCell ref="BE89:BI89"/>
    <mergeCell ref="BJ89:BN89"/>
    <mergeCell ref="AP90:AS91"/>
    <mergeCell ref="G171:G173"/>
    <mergeCell ref="K171:K173"/>
    <mergeCell ref="O171:O173"/>
    <mergeCell ref="S171:S173"/>
    <mergeCell ref="T171:W173"/>
    <mergeCell ref="X171:AA172"/>
    <mergeCell ref="AN76:BI77"/>
    <mergeCell ref="AP78:AS79"/>
    <mergeCell ref="AP81:AS82"/>
    <mergeCell ref="AP84:AS85"/>
    <mergeCell ref="AP87:AS88"/>
    <mergeCell ref="BE88:BI88"/>
    <mergeCell ref="AP105:AS105"/>
    <mergeCell ref="BE92:BI92"/>
    <mergeCell ref="W168:W170"/>
    <mergeCell ref="X168:AA169"/>
    <mergeCell ref="G165:G167"/>
    <mergeCell ref="K165:K167"/>
    <mergeCell ref="G168:G170"/>
    <mergeCell ref="K168:K170"/>
    <mergeCell ref="O168:O170"/>
    <mergeCell ref="P168:S170"/>
    <mergeCell ref="L165:O167"/>
    <mergeCell ref="S165:S167"/>
    <mergeCell ref="W159:W161"/>
    <mergeCell ref="X159:AA160"/>
    <mergeCell ref="W162:W164"/>
    <mergeCell ref="X162:AA163"/>
    <mergeCell ref="W165:W167"/>
    <mergeCell ref="X165:AA166"/>
    <mergeCell ref="G162:G164"/>
    <mergeCell ref="H162:K164"/>
    <mergeCell ref="O162:O164"/>
    <mergeCell ref="S162:S164"/>
    <mergeCell ref="D159:G161"/>
    <mergeCell ref="K159:K161"/>
    <mergeCell ref="O159:O161"/>
    <mergeCell ref="S159:S161"/>
    <mergeCell ref="AE157:AG157"/>
    <mergeCell ref="AH157:AJ157"/>
    <mergeCell ref="D158:G158"/>
    <mergeCell ref="H158:K158"/>
    <mergeCell ref="L158:O158"/>
    <mergeCell ref="P158:S158"/>
    <mergeCell ref="T158:W158"/>
    <mergeCell ref="X158:AA158"/>
    <mergeCell ref="P157:S157"/>
    <mergeCell ref="T157:W157"/>
    <mergeCell ref="X157:AA157"/>
    <mergeCell ref="AC157:AD157"/>
    <mergeCell ref="B157:C158"/>
    <mergeCell ref="D157:G157"/>
    <mergeCell ref="H157:K157"/>
    <mergeCell ref="L157:O157"/>
    <mergeCell ref="T153:W155"/>
    <mergeCell ref="X153:AA154"/>
    <mergeCell ref="G150:G152"/>
    <mergeCell ref="K150:K152"/>
    <mergeCell ref="G153:G155"/>
    <mergeCell ref="K153:K155"/>
    <mergeCell ref="O153:O155"/>
    <mergeCell ref="S153:S155"/>
    <mergeCell ref="O150:O152"/>
    <mergeCell ref="P150:S152"/>
    <mergeCell ref="W144:W146"/>
    <mergeCell ref="X144:AA145"/>
    <mergeCell ref="W147:W149"/>
    <mergeCell ref="X147:AA148"/>
    <mergeCell ref="W150:W152"/>
    <mergeCell ref="X150:AA151"/>
    <mergeCell ref="G147:G149"/>
    <mergeCell ref="K147:K149"/>
    <mergeCell ref="L147:O149"/>
    <mergeCell ref="S147:S149"/>
    <mergeCell ref="G144:G146"/>
    <mergeCell ref="H144:K146"/>
    <mergeCell ref="O144:O146"/>
    <mergeCell ref="S144:S146"/>
    <mergeCell ref="W141:W143"/>
    <mergeCell ref="X141:AA142"/>
    <mergeCell ref="H140:K140"/>
    <mergeCell ref="L140:O140"/>
    <mergeCell ref="P140:S140"/>
    <mergeCell ref="T140:W140"/>
    <mergeCell ref="D141:G143"/>
    <mergeCell ref="K141:K143"/>
    <mergeCell ref="O141:O143"/>
    <mergeCell ref="S141:S143"/>
    <mergeCell ref="X139:AA139"/>
    <mergeCell ref="AC139:AD139"/>
    <mergeCell ref="AE139:AG139"/>
    <mergeCell ref="X140:AA140"/>
    <mergeCell ref="AH139:AJ139"/>
    <mergeCell ref="D134:G135"/>
    <mergeCell ref="B139:C140"/>
    <mergeCell ref="D139:G139"/>
    <mergeCell ref="H139:K139"/>
    <mergeCell ref="L139:O139"/>
    <mergeCell ref="P139:S139"/>
    <mergeCell ref="T139:W139"/>
    <mergeCell ref="D140:G140"/>
    <mergeCell ref="U134:Y134"/>
    <mergeCell ref="D125:G126"/>
    <mergeCell ref="D128:G129"/>
    <mergeCell ref="D131:G132"/>
    <mergeCell ref="T116:W118"/>
    <mergeCell ref="D104:G106"/>
    <mergeCell ref="K104:K106"/>
    <mergeCell ref="O104:O106"/>
    <mergeCell ref="S104:S106"/>
    <mergeCell ref="G107:G109"/>
    <mergeCell ref="H107:K109"/>
    <mergeCell ref="S110:S112"/>
    <mergeCell ref="W110:W112"/>
    <mergeCell ref="T90:W92"/>
    <mergeCell ref="AA90:AA92"/>
    <mergeCell ref="AB90:AE91"/>
    <mergeCell ref="G93:G95"/>
    <mergeCell ref="K93:K95"/>
    <mergeCell ref="O93:O95"/>
    <mergeCell ref="S93:S95"/>
    <mergeCell ref="W93:W95"/>
    <mergeCell ref="X93:AA95"/>
    <mergeCell ref="AB93:AE94"/>
    <mergeCell ref="G90:G92"/>
    <mergeCell ref="K90:K92"/>
    <mergeCell ref="O90:O92"/>
    <mergeCell ref="S90:S92"/>
    <mergeCell ref="W84:W86"/>
    <mergeCell ref="AA84:AA86"/>
    <mergeCell ref="AB84:AE85"/>
    <mergeCell ref="G87:G89"/>
    <mergeCell ref="K87:K89"/>
    <mergeCell ref="O87:O89"/>
    <mergeCell ref="P87:S89"/>
    <mergeCell ref="W87:W89"/>
    <mergeCell ref="AA87:AA89"/>
    <mergeCell ref="AB87:AE88"/>
    <mergeCell ref="G84:G86"/>
    <mergeCell ref="K84:K86"/>
    <mergeCell ref="L84:O86"/>
    <mergeCell ref="S84:S86"/>
    <mergeCell ref="W78:W80"/>
    <mergeCell ref="AA78:AA80"/>
    <mergeCell ref="AB78:AE79"/>
    <mergeCell ref="G81:G83"/>
    <mergeCell ref="H81:K83"/>
    <mergeCell ref="O81:O83"/>
    <mergeCell ref="S81:S83"/>
    <mergeCell ref="W81:W83"/>
    <mergeCell ref="AA81:AA83"/>
    <mergeCell ref="AB81:AE82"/>
    <mergeCell ref="D78:G80"/>
    <mergeCell ref="K78:K80"/>
    <mergeCell ref="O78:O80"/>
    <mergeCell ref="S78:S80"/>
    <mergeCell ref="AG76:AH76"/>
    <mergeCell ref="AI76:AK76"/>
    <mergeCell ref="D77:G77"/>
    <mergeCell ref="H77:K77"/>
    <mergeCell ref="L77:O77"/>
    <mergeCell ref="P77:S77"/>
    <mergeCell ref="T77:W77"/>
    <mergeCell ref="X77:AA77"/>
    <mergeCell ref="AB77:AE77"/>
    <mergeCell ref="P76:S76"/>
    <mergeCell ref="X76:AA76"/>
    <mergeCell ref="AB76:AE76"/>
    <mergeCell ref="B76:C77"/>
    <mergeCell ref="D76:G76"/>
    <mergeCell ref="H76:K76"/>
    <mergeCell ref="L76:O76"/>
    <mergeCell ref="X116:AA117"/>
    <mergeCell ref="G116:G118"/>
    <mergeCell ref="K116:K118"/>
    <mergeCell ref="O116:O118"/>
    <mergeCell ref="S116:S118"/>
    <mergeCell ref="X110:AA111"/>
    <mergeCell ref="X113:AA114"/>
    <mergeCell ref="G110:G112"/>
    <mergeCell ref="K110:K112"/>
    <mergeCell ref="G113:G115"/>
    <mergeCell ref="K113:K115"/>
    <mergeCell ref="O113:O115"/>
    <mergeCell ref="P113:S115"/>
    <mergeCell ref="L110:O112"/>
    <mergeCell ref="W113:W115"/>
    <mergeCell ref="O107:O109"/>
    <mergeCell ref="S107:S109"/>
    <mergeCell ref="X104:AA105"/>
    <mergeCell ref="W107:W109"/>
    <mergeCell ref="X107:AA108"/>
    <mergeCell ref="W104:W106"/>
    <mergeCell ref="AH102:AJ102"/>
    <mergeCell ref="D103:G103"/>
    <mergeCell ref="H103:K103"/>
    <mergeCell ref="L103:O103"/>
    <mergeCell ref="P103:S103"/>
    <mergeCell ref="T103:W103"/>
    <mergeCell ref="X103:AA103"/>
    <mergeCell ref="T102:W102"/>
    <mergeCell ref="X102:AA102"/>
    <mergeCell ref="AC102:AD102"/>
    <mergeCell ref="BF67:BI68"/>
    <mergeCell ref="AS67:AS69"/>
    <mergeCell ref="AW67:AW69"/>
    <mergeCell ref="BA67:BA69"/>
    <mergeCell ref="BB67:BE69"/>
    <mergeCell ref="BF61:BI62"/>
    <mergeCell ref="AS64:AS66"/>
    <mergeCell ref="AW64:AW66"/>
    <mergeCell ref="AX64:BA66"/>
    <mergeCell ref="BE64:BE66"/>
    <mergeCell ref="BF64:BI65"/>
    <mergeCell ref="BF46:BI48"/>
    <mergeCell ref="BM46:BM48"/>
    <mergeCell ref="BN46:BQ47"/>
    <mergeCell ref="AS49:AS51"/>
    <mergeCell ref="AW49:AW51"/>
    <mergeCell ref="BA49:BA51"/>
    <mergeCell ref="BE49:BE51"/>
    <mergeCell ref="BI49:BI51"/>
    <mergeCell ref="BJ49:BM51"/>
    <mergeCell ref="BN49:BQ50"/>
    <mergeCell ref="BN40:BQ41"/>
    <mergeCell ref="AS43:AS45"/>
    <mergeCell ref="AW43:AW45"/>
    <mergeCell ref="BA43:BA45"/>
    <mergeCell ref="BB43:BE45"/>
    <mergeCell ref="BI43:BI45"/>
    <mergeCell ref="BM43:BM45"/>
    <mergeCell ref="BN43:BQ44"/>
    <mergeCell ref="AS40:AS42"/>
    <mergeCell ref="AW40:AW42"/>
    <mergeCell ref="BM34:BM36"/>
    <mergeCell ref="BN34:BQ35"/>
    <mergeCell ref="AS37:AS39"/>
    <mergeCell ref="AT37:AW39"/>
    <mergeCell ref="BA37:BA39"/>
    <mergeCell ref="BE37:BE39"/>
    <mergeCell ref="BI37:BI39"/>
    <mergeCell ref="BM37:BM39"/>
    <mergeCell ref="BN37:BQ38"/>
    <mergeCell ref="AP34:AS36"/>
    <mergeCell ref="BE34:BE36"/>
    <mergeCell ref="AP33:AS33"/>
    <mergeCell ref="AT33:AW33"/>
    <mergeCell ref="AX33:BA33"/>
    <mergeCell ref="BB33:BE33"/>
    <mergeCell ref="BU32:BW32"/>
    <mergeCell ref="AN32:AO33"/>
    <mergeCell ref="AP32:AS32"/>
    <mergeCell ref="AT32:AW32"/>
    <mergeCell ref="AX32:BA32"/>
    <mergeCell ref="BN32:BQ32"/>
    <mergeCell ref="BF33:BI33"/>
    <mergeCell ref="BJ33:BM33"/>
    <mergeCell ref="BN33:BQ33"/>
    <mergeCell ref="BS32:BT32"/>
    <mergeCell ref="BI34:BI36"/>
    <mergeCell ref="BE58:BE60"/>
    <mergeCell ref="BM40:BM42"/>
    <mergeCell ref="AP56:AS56"/>
    <mergeCell ref="AT56:AW56"/>
    <mergeCell ref="AX40:BA42"/>
    <mergeCell ref="BE40:BE42"/>
    <mergeCell ref="AS46:AS48"/>
    <mergeCell ref="AW46:AW48"/>
    <mergeCell ref="BA46:BA48"/>
    <mergeCell ref="BA16:BA18"/>
    <mergeCell ref="BE16:BE18"/>
    <mergeCell ref="BI8:BM8"/>
    <mergeCell ref="BB56:BE56"/>
    <mergeCell ref="BF32:BI32"/>
    <mergeCell ref="BJ32:BM32"/>
    <mergeCell ref="BI40:BI42"/>
    <mergeCell ref="BK56:BL56"/>
    <mergeCell ref="BM56:BO56"/>
    <mergeCell ref="BE46:BE48"/>
    <mergeCell ref="AR8:AV8"/>
    <mergeCell ref="AW8:BA8"/>
    <mergeCell ref="AR9:AV9"/>
    <mergeCell ref="AW9:BA9"/>
    <mergeCell ref="AN14:AO15"/>
    <mergeCell ref="AP14:AS14"/>
    <mergeCell ref="AT14:AW14"/>
    <mergeCell ref="AX14:BA14"/>
    <mergeCell ref="BD8:BH8"/>
    <mergeCell ref="BD9:BH9"/>
    <mergeCell ref="BF14:BI14"/>
    <mergeCell ref="BK14:BL14"/>
    <mergeCell ref="BI9:BM9"/>
    <mergeCell ref="BB14:BE14"/>
    <mergeCell ref="BM14:BO14"/>
    <mergeCell ref="BE19:BE21"/>
    <mergeCell ref="BP14:BR14"/>
    <mergeCell ref="AP15:AS15"/>
    <mergeCell ref="AT15:AW15"/>
    <mergeCell ref="AX15:BA15"/>
    <mergeCell ref="BB15:BE15"/>
    <mergeCell ref="BF15:BI15"/>
    <mergeCell ref="BF16:BI17"/>
    <mergeCell ref="AP16:AS18"/>
    <mergeCell ref="AW16:AW18"/>
    <mergeCell ref="BB25:BE27"/>
    <mergeCell ref="BF19:BI20"/>
    <mergeCell ref="AS22:AS24"/>
    <mergeCell ref="AW22:AW24"/>
    <mergeCell ref="AX22:BA24"/>
    <mergeCell ref="BE22:BE24"/>
    <mergeCell ref="BF22:BI23"/>
    <mergeCell ref="AS19:AS21"/>
    <mergeCell ref="AT19:AW21"/>
    <mergeCell ref="BA19:BA21"/>
    <mergeCell ref="AN72:AS75"/>
    <mergeCell ref="BF25:BI26"/>
    <mergeCell ref="BI142:BI144"/>
    <mergeCell ref="BJ142:BM143"/>
    <mergeCell ref="AT61:AW63"/>
    <mergeCell ref="BF56:BI56"/>
    <mergeCell ref="BF58:BI59"/>
    <mergeCell ref="BB32:BE32"/>
    <mergeCell ref="AS25:AS27"/>
    <mergeCell ref="AW25:AW27"/>
    <mergeCell ref="BJ145:BM146"/>
    <mergeCell ref="BE148:BE150"/>
    <mergeCell ref="BI148:BI150"/>
    <mergeCell ref="BJ148:BM149"/>
    <mergeCell ref="BA172:BA174"/>
    <mergeCell ref="BE172:BE174"/>
    <mergeCell ref="BF172:BI174"/>
    <mergeCell ref="BA169:BA171"/>
    <mergeCell ref="BB169:BE171"/>
    <mergeCell ref="BI169:BI171"/>
    <mergeCell ref="AS169:AS171"/>
    <mergeCell ref="AW169:AW171"/>
    <mergeCell ref="AS172:AS174"/>
    <mergeCell ref="AW172:AW174"/>
    <mergeCell ref="BJ169:BM170"/>
    <mergeCell ref="BJ172:BM173"/>
    <mergeCell ref="AS163:AS165"/>
    <mergeCell ref="BA154:BA156"/>
    <mergeCell ref="BE154:BE156"/>
    <mergeCell ref="BF154:BI156"/>
    <mergeCell ref="BB159:BE159"/>
    <mergeCell ref="BF159:BI159"/>
    <mergeCell ref="AS154:AS156"/>
    <mergeCell ref="AW154:AW156"/>
    <mergeCell ref="BJ151:BM152"/>
    <mergeCell ref="BJ154:BM155"/>
    <mergeCell ref="AS145:AS147"/>
    <mergeCell ref="AT145:AW147"/>
    <mergeCell ref="BA145:BA147"/>
    <mergeCell ref="AX148:BA150"/>
    <mergeCell ref="BA151:BA153"/>
    <mergeCell ref="BB151:BE153"/>
    <mergeCell ref="AS148:AS150"/>
    <mergeCell ref="AW148:AW150"/>
    <mergeCell ref="BF158:BI158"/>
    <mergeCell ref="P129:T129"/>
    <mergeCell ref="U129:Y129"/>
    <mergeCell ref="P130:T130"/>
    <mergeCell ref="U130:Y130"/>
    <mergeCell ref="BI151:BI153"/>
    <mergeCell ref="AS151:AS153"/>
    <mergeCell ref="AW151:AW153"/>
    <mergeCell ref="BE145:BE147"/>
    <mergeCell ref="BI145:BI147"/>
    <mergeCell ref="BE163:BE165"/>
    <mergeCell ref="P102:S102"/>
    <mergeCell ref="AS61:AS63"/>
    <mergeCell ref="BB158:BE158"/>
    <mergeCell ref="BA61:BA63"/>
    <mergeCell ref="BE61:BE63"/>
    <mergeCell ref="AE102:AG102"/>
    <mergeCell ref="P133:T133"/>
    <mergeCell ref="U133:Y133"/>
    <mergeCell ref="P134:T134"/>
    <mergeCell ref="B102:C103"/>
    <mergeCell ref="D102:G102"/>
    <mergeCell ref="B51:C58"/>
    <mergeCell ref="P49:T50"/>
    <mergeCell ref="E49:I50"/>
    <mergeCell ref="J49:N50"/>
    <mergeCell ref="B69:G72"/>
    <mergeCell ref="H102:K102"/>
    <mergeCell ref="L102:O102"/>
    <mergeCell ref="T76:W76"/>
    <mergeCell ref="BP56:BR56"/>
    <mergeCell ref="AT57:AW57"/>
    <mergeCell ref="AX57:BA57"/>
    <mergeCell ref="BB57:BE57"/>
    <mergeCell ref="BF57:BI57"/>
    <mergeCell ref="AX56:BA56"/>
    <mergeCell ref="AN56:AO57"/>
    <mergeCell ref="AP57:AS57"/>
    <mergeCell ref="BA58:BA60"/>
    <mergeCell ref="AF20:AJ21"/>
    <mergeCell ref="AP58:AS60"/>
    <mergeCell ref="AW58:AW60"/>
    <mergeCell ref="BA25:BA27"/>
    <mergeCell ref="AW34:AW36"/>
    <mergeCell ref="BA34:BA36"/>
    <mergeCell ref="C49:C50"/>
    <mergeCell ref="B22:C29"/>
    <mergeCell ref="B49:B50"/>
    <mergeCell ref="U47:Y48"/>
    <mergeCell ref="U49:Y50"/>
    <mergeCell ref="E47:I48"/>
    <mergeCell ref="J47:N48"/>
    <mergeCell ref="P47:T48"/>
    <mergeCell ref="U20:Y21"/>
    <mergeCell ref="AA20:AE21"/>
    <mergeCell ref="AA49:AE50"/>
    <mergeCell ref="AF49:AJ50"/>
    <mergeCell ref="AF18:AJ19"/>
    <mergeCell ref="B47:B48"/>
    <mergeCell ref="C47:C48"/>
    <mergeCell ref="AA47:AE48"/>
    <mergeCell ref="AF47:AJ48"/>
    <mergeCell ref="B20:B21"/>
    <mergeCell ref="C20:C21"/>
    <mergeCell ref="E20:I21"/>
    <mergeCell ref="J20:N21"/>
    <mergeCell ref="P20:T21"/>
    <mergeCell ref="J18:N19"/>
    <mergeCell ref="P18:T19"/>
    <mergeCell ref="U18:Y19"/>
    <mergeCell ref="AA18:AE19"/>
    <mergeCell ref="B45:C46"/>
    <mergeCell ref="E45:N46"/>
    <mergeCell ref="P45:Y46"/>
    <mergeCell ref="AA45:AJ46"/>
    <mergeCell ref="B37:C44"/>
    <mergeCell ref="C35:C36"/>
    <mergeCell ref="E35:I36"/>
    <mergeCell ref="J35:N36"/>
    <mergeCell ref="B35:B36"/>
    <mergeCell ref="U35:Y36"/>
    <mergeCell ref="AA35:AE36"/>
    <mergeCell ref="AF35:AJ36"/>
    <mergeCell ref="P35:T36"/>
    <mergeCell ref="AF33:AJ34"/>
    <mergeCell ref="J6:N7"/>
    <mergeCell ref="P6:T7"/>
    <mergeCell ref="U6:Y7"/>
    <mergeCell ref="AA6:AE7"/>
    <mergeCell ref="AF6:AJ7"/>
    <mergeCell ref="E16:N17"/>
    <mergeCell ref="P16:Y17"/>
    <mergeCell ref="AA16:AJ17"/>
    <mergeCell ref="E18:I19"/>
    <mergeCell ref="J33:N34"/>
    <mergeCell ref="P33:T34"/>
    <mergeCell ref="U33:Y34"/>
    <mergeCell ref="AA33:AE34"/>
    <mergeCell ref="C6:C7"/>
    <mergeCell ref="E6:I7"/>
    <mergeCell ref="B33:B34"/>
    <mergeCell ref="C33:C34"/>
    <mergeCell ref="E33:I34"/>
    <mergeCell ref="B8:C15"/>
    <mergeCell ref="B16:C17"/>
    <mergeCell ref="B18:B19"/>
    <mergeCell ref="C18:C19"/>
    <mergeCell ref="P4:T5"/>
    <mergeCell ref="U4:Y5"/>
    <mergeCell ref="AA2:AJ3"/>
    <mergeCell ref="B31:C32"/>
    <mergeCell ref="E31:N32"/>
    <mergeCell ref="P31:Y32"/>
    <mergeCell ref="AA31:AJ32"/>
    <mergeCell ref="AA4:AE5"/>
    <mergeCell ref="AF4:AJ5"/>
    <mergeCell ref="B6:B7"/>
    <mergeCell ref="AN1:AR3"/>
    <mergeCell ref="AN4:BM6"/>
    <mergeCell ref="AN11:BI13"/>
    <mergeCell ref="B2:C3"/>
    <mergeCell ref="E2:N3"/>
    <mergeCell ref="P2:Y3"/>
    <mergeCell ref="B4:B5"/>
    <mergeCell ref="C4:C5"/>
    <mergeCell ref="E4:I5"/>
    <mergeCell ref="J4:N5"/>
  </mergeCells>
  <printOptions horizontalCentered="1"/>
  <pageMargins left="0" right="0" top="0" bottom="0" header="0.5118110236220472" footer="0.5118110236220472"/>
  <pageSetup fitToHeight="1" fitToWidth="1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三島オープンバドミントン大会</dc:title>
  <dc:subject/>
  <dc:creator>高橋  良計</dc:creator>
  <cp:keywords/>
  <dc:description/>
  <cp:lastModifiedBy>Owner</cp:lastModifiedBy>
  <cp:lastPrinted>2010-11-20T23:03:36Z</cp:lastPrinted>
  <dcterms:created xsi:type="dcterms:W3CDTF">2003-02-27T14:44:25Z</dcterms:created>
  <dcterms:modified xsi:type="dcterms:W3CDTF">2010-11-21T10:43:20Z</dcterms:modified>
  <cp:category/>
  <cp:version/>
  <cp:contentType/>
  <cp:contentStatus/>
</cp:coreProperties>
</file>